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Cleland\Partnership\PPP Loan 2020\"/>
    </mc:Choice>
  </mc:AlternateContent>
  <xr:revisionPtr revIDLastSave="0" documentId="13_ncr:1_{752E7A1C-B3B3-4FF5-A758-002CD48F2384}" xr6:coauthVersionLast="45" xr6:coauthVersionMax="45" xr10:uidLastSave="{00000000-0000-0000-0000-000000000000}"/>
  <bookViews>
    <workbookView xWindow="-120" yWindow="-120" windowWidth="29040" windowHeight="15840" xr2:uid="{21A88BA8-161B-444A-9A04-1BA1861BFA26}"/>
  </bookViews>
  <sheets>
    <sheet name="PPP Loan Forgiveness Tracker" sheetId="2" r:id="rId1"/>
    <sheet name="Payroll Details" sheetId="3" r:id="rId2"/>
  </sheets>
  <definedNames>
    <definedName name="_xlnm.Print_Area" localSheetId="1">'Payroll Details'!$A$1:$AH$96</definedName>
    <definedName name="_xlnm.Print_Area" localSheetId="0">'PPP Loan Forgiveness Tracker'!$A$1:$AB$71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9" i="3" l="1"/>
  <c r="AA88" i="3"/>
  <c r="AA87" i="3"/>
  <c r="AB86" i="3"/>
  <c r="AC86" i="3" s="1"/>
  <c r="AH86" i="3" s="1"/>
  <c r="AA86" i="3"/>
  <c r="AA85" i="3"/>
  <c r="AB85" i="3" s="1"/>
  <c r="AC85" i="3" s="1"/>
  <c r="AH85" i="3" s="1"/>
  <c r="AB84" i="3"/>
  <c r="AC84" i="3" s="1"/>
  <c r="AH84" i="3" s="1"/>
  <c r="AA84" i="3"/>
  <c r="AB83" i="3"/>
  <c r="AA83" i="3"/>
  <c r="AC83" i="3" s="1"/>
  <c r="AH83" i="3" s="1"/>
  <c r="AA82" i="3"/>
  <c r="AB82" i="3" s="1"/>
  <c r="AC82" i="3" s="1"/>
  <c r="AH82" i="3" s="1"/>
  <c r="AB81" i="3"/>
  <c r="AC81" i="3" s="1"/>
  <c r="AH81" i="3" s="1"/>
  <c r="AA81" i="3"/>
  <c r="AB80" i="3"/>
  <c r="AA80" i="3"/>
  <c r="AC80" i="3" s="1"/>
  <c r="AH80" i="3" s="1"/>
  <c r="AA79" i="3"/>
  <c r="AB79" i="3" s="1"/>
  <c r="AC79" i="3" s="1"/>
  <c r="AH79" i="3" s="1"/>
  <c r="AB78" i="3"/>
  <c r="AC78" i="3" s="1"/>
  <c r="AH78" i="3" s="1"/>
  <c r="AA78" i="3"/>
  <c r="AB77" i="3"/>
  <c r="AA77" i="3"/>
  <c r="AC77" i="3" s="1"/>
  <c r="AH77" i="3" s="1"/>
  <c r="AA76" i="3"/>
  <c r="AB76" i="3" s="1"/>
  <c r="AC76" i="3" s="1"/>
  <c r="AH76" i="3" s="1"/>
  <c r="AB75" i="3"/>
  <c r="AC75" i="3" s="1"/>
  <c r="AH75" i="3" s="1"/>
  <c r="AA75" i="3"/>
  <c r="AA74" i="3"/>
  <c r="AB74" i="3" s="1"/>
  <c r="AA73" i="3"/>
  <c r="AB73" i="3" s="1"/>
  <c r="AC73" i="3" s="1"/>
  <c r="AH73" i="3" s="1"/>
  <c r="AB72" i="3"/>
  <c r="AC72" i="3" s="1"/>
  <c r="AH72" i="3" s="1"/>
  <c r="AA72" i="3"/>
  <c r="AB71" i="3"/>
  <c r="AA71" i="3"/>
  <c r="AC71" i="3" s="1"/>
  <c r="AH71" i="3" s="1"/>
  <c r="AA70" i="3"/>
  <c r="AB70" i="3" s="1"/>
  <c r="AC70" i="3" s="1"/>
  <c r="AH70" i="3" s="1"/>
  <c r="AB69" i="3"/>
  <c r="AC69" i="3" s="1"/>
  <c r="AH69" i="3" s="1"/>
  <c r="AA69" i="3"/>
  <c r="AA68" i="3"/>
  <c r="AB68" i="3" s="1"/>
  <c r="AA67" i="3"/>
  <c r="AB67" i="3" s="1"/>
  <c r="AC67" i="3" s="1"/>
  <c r="AH67" i="3" s="1"/>
  <c r="AB66" i="3"/>
  <c r="AC66" i="3" s="1"/>
  <c r="AH66" i="3" s="1"/>
  <c r="AA66" i="3"/>
  <c r="AA65" i="3"/>
  <c r="AB65" i="3" s="1"/>
  <c r="AA64" i="3"/>
  <c r="AB64" i="3" s="1"/>
  <c r="AC64" i="3" s="1"/>
  <c r="AH64" i="3" s="1"/>
  <c r="AB63" i="3"/>
  <c r="AC63" i="3" s="1"/>
  <c r="AH63" i="3" s="1"/>
  <c r="AA63" i="3"/>
  <c r="AA62" i="3"/>
  <c r="AA61" i="3"/>
  <c r="AB61" i="3" s="1"/>
  <c r="AC61" i="3" s="1"/>
  <c r="AH61" i="3" s="1"/>
  <c r="AB60" i="3"/>
  <c r="AC60" i="3" s="1"/>
  <c r="AH60" i="3" s="1"/>
  <c r="AA60" i="3"/>
  <c r="AA59" i="3"/>
  <c r="AA58" i="3"/>
  <c r="AB58" i="3" s="1"/>
  <c r="AC58" i="3" s="1"/>
  <c r="AH58" i="3" s="1"/>
  <c r="AB57" i="3"/>
  <c r="AC57" i="3" s="1"/>
  <c r="AH57" i="3" s="1"/>
  <c r="AA57" i="3"/>
  <c r="AA56" i="3"/>
  <c r="AA55" i="3"/>
  <c r="AB55" i="3" s="1"/>
  <c r="AC55" i="3" s="1"/>
  <c r="AH55" i="3" s="1"/>
  <c r="AB54" i="3"/>
  <c r="AC54" i="3" s="1"/>
  <c r="AH54" i="3" s="1"/>
  <c r="AA54" i="3"/>
  <c r="AA53" i="3"/>
  <c r="AB53" i="3" s="1"/>
  <c r="AA52" i="3"/>
  <c r="AB52" i="3" s="1"/>
  <c r="AC52" i="3" s="1"/>
  <c r="AH52" i="3" s="1"/>
  <c r="AB51" i="3"/>
  <c r="AC51" i="3" s="1"/>
  <c r="AH51" i="3" s="1"/>
  <c r="AA51" i="3"/>
  <c r="AA50" i="3"/>
  <c r="AB50" i="3" s="1"/>
  <c r="AA49" i="3"/>
  <c r="AB49" i="3" s="1"/>
  <c r="AC49" i="3" s="1"/>
  <c r="AH49" i="3" s="1"/>
  <c r="AB48" i="3"/>
  <c r="AC48" i="3" s="1"/>
  <c r="AH48" i="3" s="1"/>
  <c r="AA48" i="3"/>
  <c r="AA47" i="3"/>
  <c r="AB47" i="3" s="1"/>
  <c r="AA46" i="3"/>
  <c r="AB46" i="3" s="1"/>
  <c r="AC46" i="3" s="1"/>
  <c r="AH46" i="3" s="1"/>
  <c r="AB45" i="3"/>
  <c r="AC45" i="3" s="1"/>
  <c r="AH45" i="3" s="1"/>
  <c r="AA45" i="3"/>
  <c r="AA44" i="3"/>
  <c r="AB44" i="3" s="1"/>
  <c r="AA43" i="3"/>
  <c r="AB43" i="3" s="1"/>
  <c r="AC43" i="3" s="1"/>
  <c r="AH43" i="3" s="1"/>
  <c r="AB42" i="3"/>
  <c r="AC42" i="3" s="1"/>
  <c r="AH42" i="3" s="1"/>
  <c r="AA42" i="3"/>
  <c r="AA41" i="3"/>
  <c r="AB41" i="3" s="1"/>
  <c r="AA40" i="3"/>
  <c r="AB40" i="3" s="1"/>
  <c r="AC40" i="3" s="1"/>
  <c r="AH40" i="3" s="1"/>
  <c r="AB39" i="3"/>
  <c r="AC39" i="3" s="1"/>
  <c r="AH39" i="3" s="1"/>
  <c r="AA39" i="3"/>
  <c r="AA38" i="3"/>
  <c r="AA20" i="2"/>
  <c r="AA19" i="2"/>
  <c r="AA18" i="2"/>
  <c r="AA17" i="2"/>
  <c r="AA16" i="2"/>
  <c r="AA15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D6" i="3"/>
  <c r="AC59" i="3" l="1"/>
  <c r="AH59" i="3" s="1"/>
  <c r="AC88" i="3"/>
  <c r="AH88" i="3" s="1"/>
  <c r="AC89" i="3"/>
  <c r="AH89" i="3" s="1"/>
  <c r="AC56" i="3"/>
  <c r="AH56" i="3" s="1"/>
  <c r="AB59" i="3"/>
  <c r="AC44" i="3"/>
  <c r="AH44" i="3" s="1"/>
  <c r="AC53" i="3"/>
  <c r="AH53" i="3" s="1"/>
  <c r="AC65" i="3"/>
  <c r="AH65" i="3" s="1"/>
  <c r="AC74" i="3"/>
  <c r="AH74" i="3" s="1"/>
  <c r="AB87" i="3"/>
  <c r="AC87" i="3" s="1"/>
  <c r="AH87" i="3" s="1"/>
  <c r="AB38" i="3"/>
  <c r="AC38" i="3" s="1"/>
  <c r="AH38" i="3" s="1"/>
  <c r="AB62" i="3"/>
  <c r="AC62" i="3" s="1"/>
  <c r="AH62" i="3" s="1"/>
  <c r="AC41" i="3"/>
  <c r="AH41" i="3" s="1"/>
  <c r="AC50" i="3"/>
  <c r="AH50" i="3" s="1"/>
  <c r="AC68" i="3"/>
  <c r="AH68" i="3" s="1"/>
  <c r="AC47" i="3"/>
  <c r="AH47" i="3" s="1"/>
  <c r="AB88" i="3"/>
  <c r="AB89" i="3"/>
  <c r="AB56" i="3"/>
  <c r="C7" i="2"/>
  <c r="Q45" i="2" l="1"/>
  <c r="P45" i="2"/>
  <c r="O45" i="2"/>
  <c r="N45" i="2"/>
  <c r="M45" i="2"/>
  <c r="L45" i="2"/>
  <c r="K45" i="2"/>
  <c r="M37" i="2"/>
  <c r="G7" i="2"/>
  <c r="G6" i="2"/>
  <c r="AA90" i="3" l="1"/>
  <c r="AA37" i="3"/>
  <c r="AA36" i="3"/>
  <c r="AA35" i="3"/>
  <c r="AB34" i="3"/>
  <c r="AC34" i="3" s="1"/>
  <c r="AH34" i="3" s="1"/>
  <c r="AA34" i="3"/>
  <c r="AA33" i="3"/>
  <c r="AB33" i="3" s="1"/>
  <c r="AC33" i="3" s="1"/>
  <c r="AH33" i="3" s="1"/>
  <c r="AA32" i="3"/>
  <c r="AA31" i="3"/>
  <c r="AB31" i="3" s="1"/>
  <c r="AC31" i="3" s="1"/>
  <c r="AH31" i="3" s="1"/>
  <c r="AA30" i="3"/>
  <c r="AB30" i="3" s="1"/>
  <c r="AC30" i="3" s="1"/>
  <c r="AH30" i="3" s="1"/>
  <c r="AA29" i="3"/>
  <c r="AA28" i="3"/>
  <c r="AB28" i="3" s="1"/>
  <c r="AC28" i="3" s="1"/>
  <c r="AH28" i="3" s="1"/>
  <c r="AB27" i="3"/>
  <c r="AA27" i="3"/>
  <c r="AA26" i="3"/>
  <c r="AA25" i="3"/>
  <c r="AB25" i="3" s="1"/>
  <c r="AC25" i="3" s="1"/>
  <c r="AH25" i="3" s="1"/>
  <c r="AA24" i="3"/>
  <c r="AA23" i="3"/>
  <c r="AB22" i="3"/>
  <c r="AC22" i="3" s="1"/>
  <c r="AH22" i="3" s="1"/>
  <c r="AA22" i="3"/>
  <c r="AA21" i="3"/>
  <c r="AB21" i="3" s="1"/>
  <c r="AA20" i="3"/>
  <c r="AA19" i="3"/>
  <c r="AB19" i="3" s="1"/>
  <c r="AC19" i="3" s="1"/>
  <c r="AH19" i="3" s="1"/>
  <c r="AA18" i="3"/>
  <c r="AB18" i="3" s="1"/>
  <c r="AA17" i="3"/>
  <c r="AA16" i="3"/>
  <c r="AB16" i="3" s="1"/>
  <c r="AC16" i="3" s="1"/>
  <c r="AH16" i="3" s="1"/>
  <c r="AA15" i="3"/>
  <c r="AB15" i="3" s="1"/>
  <c r="AA14" i="3"/>
  <c r="AA13" i="3"/>
  <c r="AB13" i="3" s="1"/>
  <c r="AC13" i="3" s="1"/>
  <c r="AH13" i="3" s="1"/>
  <c r="AA12" i="3"/>
  <c r="AA11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C92" i="3"/>
  <c r="V47" i="2"/>
  <c r="S47" i="2"/>
  <c r="K47" i="2"/>
  <c r="J47" i="2"/>
  <c r="Z45" i="2"/>
  <c r="Y45" i="2"/>
  <c r="X45" i="2"/>
  <c r="W45" i="2"/>
  <c r="V45" i="2"/>
  <c r="U45" i="2"/>
  <c r="T45" i="2"/>
  <c r="S45" i="2"/>
  <c r="R45" i="2"/>
  <c r="J45" i="2"/>
  <c r="Z37" i="2"/>
  <c r="Y37" i="2"/>
  <c r="X37" i="2"/>
  <c r="X47" i="2" s="1"/>
  <c r="W37" i="2"/>
  <c r="W47" i="2" s="1"/>
  <c r="V37" i="2"/>
  <c r="U37" i="2"/>
  <c r="T37" i="2"/>
  <c r="S37" i="2"/>
  <c r="R37" i="2"/>
  <c r="Q37" i="2"/>
  <c r="P37" i="2"/>
  <c r="O37" i="2"/>
  <c r="N37" i="2"/>
  <c r="L37" i="2"/>
  <c r="L47" i="2" s="1"/>
  <c r="K37" i="2"/>
  <c r="J37" i="2"/>
  <c r="Z30" i="2"/>
  <c r="Y30" i="2"/>
  <c r="X30" i="2"/>
  <c r="W30" i="2"/>
  <c r="V30" i="2"/>
  <c r="U30" i="2"/>
  <c r="T30" i="2"/>
  <c r="S30" i="2"/>
  <c r="R30" i="2"/>
  <c r="R47" i="2" s="1"/>
  <c r="Q30" i="2"/>
  <c r="P30" i="2"/>
  <c r="O30" i="2"/>
  <c r="N30" i="2"/>
  <c r="N47" i="2" s="1"/>
  <c r="M30" i="2"/>
  <c r="L30" i="2"/>
  <c r="K30" i="2"/>
  <c r="J30" i="2"/>
  <c r="AB24" i="3" l="1"/>
  <c r="AC24" i="3" s="1"/>
  <c r="AH24" i="3" s="1"/>
  <c r="AC27" i="3"/>
  <c r="AH27" i="3" s="1"/>
  <c r="AC18" i="3"/>
  <c r="AH18" i="3" s="1"/>
  <c r="AC21" i="3"/>
  <c r="AH21" i="3" s="1"/>
  <c r="U47" i="2"/>
  <c r="Y47" i="2"/>
  <c r="Z47" i="2"/>
  <c r="T47" i="2"/>
  <c r="Q47" i="2"/>
  <c r="P47" i="2"/>
  <c r="O47" i="2"/>
  <c r="M47" i="2"/>
  <c r="AC15" i="3"/>
  <c r="AH15" i="3" s="1"/>
  <c r="AB12" i="3"/>
  <c r="AC12" i="3" s="1"/>
  <c r="AH12" i="3" s="1"/>
  <c r="AB36" i="3"/>
  <c r="AC36" i="3" s="1"/>
  <c r="AH36" i="3" s="1"/>
  <c r="AB37" i="3"/>
  <c r="AC37" i="3" s="1"/>
  <c r="AH37" i="3" s="1"/>
  <c r="AB11" i="3"/>
  <c r="AC11" i="3" s="1"/>
  <c r="AH11" i="3" s="1"/>
  <c r="AB14" i="3"/>
  <c r="AC14" i="3" s="1"/>
  <c r="AH14" i="3" s="1"/>
  <c r="AB17" i="3"/>
  <c r="AC17" i="3" s="1"/>
  <c r="AH17" i="3" s="1"/>
  <c r="AB20" i="3"/>
  <c r="AC20" i="3" s="1"/>
  <c r="AH20" i="3" s="1"/>
  <c r="AB23" i="3"/>
  <c r="AC23" i="3" s="1"/>
  <c r="AH23" i="3" s="1"/>
  <c r="AB26" i="3"/>
  <c r="AC26" i="3" s="1"/>
  <c r="AH26" i="3" s="1"/>
  <c r="AB29" i="3"/>
  <c r="AC29" i="3" s="1"/>
  <c r="AH29" i="3" s="1"/>
  <c r="AB32" i="3"/>
  <c r="AC32" i="3" s="1"/>
  <c r="AH32" i="3" s="1"/>
  <c r="AB35" i="3"/>
  <c r="AC35" i="3" s="1"/>
  <c r="AH35" i="3" s="1"/>
  <c r="AB90" i="3"/>
  <c r="AC90" i="3" s="1"/>
  <c r="AH90" i="3" s="1"/>
  <c r="C4" i="3"/>
  <c r="E4" i="3"/>
  <c r="A2" i="3"/>
  <c r="AA10" i="3"/>
  <c r="AB10" i="3" s="1"/>
  <c r="G8" i="2" l="1"/>
  <c r="C13" i="2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D13" i="2" l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I45" i="2"/>
  <c r="H45" i="2"/>
  <c r="G45" i="2"/>
  <c r="F45" i="2"/>
  <c r="E45" i="2"/>
  <c r="D45" i="2"/>
  <c r="C45" i="2"/>
  <c r="I37" i="2"/>
  <c r="H37" i="2"/>
  <c r="G37" i="2"/>
  <c r="F37" i="2"/>
  <c r="E37" i="2"/>
  <c r="D37" i="2"/>
  <c r="C37" i="2"/>
  <c r="AA36" i="2"/>
  <c r="AA35" i="2"/>
  <c r="AA34" i="2"/>
  <c r="AA33" i="2"/>
  <c r="AA32" i="2"/>
  <c r="AA29" i="2"/>
  <c r="AA28" i="2"/>
  <c r="AA27" i="2"/>
  <c r="AA26" i="2"/>
  <c r="AA25" i="2"/>
  <c r="I30" i="2"/>
  <c r="H30" i="2"/>
  <c r="H47" i="2" s="1"/>
  <c r="G30" i="2"/>
  <c r="F30" i="2"/>
  <c r="E30" i="2"/>
  <c r="D30" i="2"/>
  <c r="C30" i="2"/>
  <c r="I47" i="2" l="1"/>
  <c r="C47" i="2"/>
  <c r="D47" i="2"/>
  <c r="E47" i="2"/>
  <c r="F47" i="2"/>
  <c r="G47" i="2"/>
  <c r="AA30" i="2"/>
  <c r="AA37" i="2"/>
  <c r="AA43" i="2" l="1"/>
  <c r="G92" i="3" l="1"/>
  <c r="F92" i="3"/>
  <c r="E92" i="3"/>
  <c r="D92" i="3" l="1"/>
  <c r="AE92" i="3" l="1"/>
  <c r="XCP93" i="3"/>
  <c r="AF92" i="3"/>
  <c r="AD92" i="3"/>
  <c r="XCP91" i="3"/>
  <c r="AC10" i="3" l="1"/>
  <c r="AA92" i="3"/>
  <c r="AB92" i="3" l="1"/>
  <c r="AH10" i="3"/>
  <c r="XCP90" i="3"/>
  <c r="AC92" i="3"/>
  <c r="AA44" i="2"/>
  <c r="AA42" i="2"/>
  <c r="AA41" i="2"/>
  <c r="AA40" i="2"/>
  <c r="AA39" i="2"/>
  <c r="XCP10" i="3" l="1"/>
  <c r="AH92" i="3"/>
  <c r="XCP92" i="3" s="1"/>
  <c r="AA45" i="2"/>
  <c r="AA47" i="2" s="1"/>
  <c r="H7" i="2" s="1"/>
  <c r="AH95" i="3"/>
  <c r="AA21" i="2"/>
  <c r="H6" i="2" l="1"/>
  <c r="H8" i="2" s="1"/>
  <c r="C8" i="2" s="1"/>
  <c r="C9" i="2" s="1"/>
  <c r="I6" i="2" l="1"/>
  <c r="I7" i="2"/>
  <c r="I8" i="2" l="1"/>
  <c r="XCP94" i="3" l="1"/>
</calcChain>
</file>

<file path=xl/sharedStrings.xml><?xml version="1.0" encoding="utf-8"?>
<sst xmlns="http://schemas.openxmlformats.org/spreadsheetml/2006/main" count="204" uniqueCount="175">
  <si>
    <t>Amount</t>
  </si>
  <si>
    <t>%</t>
  </si>
  <si>
    <t>PPP Loan Amount</t>
  </si>
  <si>
    <t>Other Costs</t>
  </si>
  <si>
    <t>Total</t>
  </si>
  <si>
    <t>Company portion of health insurance benefits</t>
  </si>
  <si>
    <t>Employer paid 401(k) match or profit sharing</t>
  </si>
  <si>
    <t>State &amp; Local Payroll tax (UI + ETT)</t>
  </si>
  <si>
    <t>Payroll Costs</t>
  </si>
  <si>
    <t xml:space="preserve">  Total payroll costs</t>
  </si>
  <si>
    <t>Other Allowed Costs</t>
  </si>
  <si>
    <t xml:space="preserve">  Total Other Allowed Costs</t>
  </si>
  <si>
    <t>Funding Date</t>
  </si>
  <si>
    <t>Spending Summary:</t>
  </si>
  <si>
    <t>Gross Wages</t>
  </si>
  <si>
    <t>Net Wages</t>
  </si>
  <si>
    <t>ER Health Premiums</t>
  </si>
  <si>
    <t>ER State Payroll Tax</t>
  </si>
  <si>
    <t>Eligible Payroll Costs</t>
  </si>
  <si>
    <t>TOTAL</t>
  </si>
  <si>
    <t>Eligible Wages/Medical Benefits</t>
  </si>
  <si>
    <t>FINAL PAYROLL COSTS BY EMPLOYEE</t>
  </si>
  <si>
    <t>Company Retirement Plan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</si>
  <si>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</si>
  <si>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</si>
  <si>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</si>
  <si>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</si>
  <si>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</si>
  <si>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</si>
  <si>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</si>
  <si>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Name</t>
  </si>
  <si>
    <t>Line 1</t>
  </si>
  <si>
    <t>Line 2</t>
  </si>
  <si>
    <t>Line 3</t>
  </si>
  <si>
    <t>Line 4</t>
  </si>
  <si>
    <t>Business Mortgage Interest</t>
  </si>
  <si>
    <t xml:space="preserve">     Mortgage 1</t>
  </si>
  <si>
    <t xml:space="preserve">     Mortgage 2</t>
  </si>
  <si>
    <t xml:space="preserve">     Mortgage 3</t>
  </si>
  <si>
    <t xml:space="preserve">     Mortgage 4</t>
  </si>
  <si>
    <t xml:space="preserve">     Mortgage 5</t>
  </si>
  <si>
    <t>Business Rent or Lease Payments</t>
  </si>
  <si>
    <t>Business Utility Payments</t>
  </si>
  <si>
    <t xml:space="preserve">     Gas</t>
  </si>
  <si>
    <t xml:space="preserve">     Water</t>
  </si>
  <si>
    <t xml:space="preserve">     Internet</t>
  </si>
  <si>
    <t xml:space="preserve">     Transportation</t>
  </si>
  <si>
    <t xml:space="preserve">     Lease 2 - Copier - Wells Fargo</t>
  </si>
  <si>
    <t xml:space="preserve">     Lease 3 - Pitney Bowes</t>
  </si>
  <si>
    <t>Owner Compensation</t>
  </si>
  <si>
    <t xml:space="preserve">     Electric - SoCal Edison</t>
  </si>
  <si>
    <t xml:space="preserve">     Lease 5 - Other</t>
  </si>
  <si>
    <t>Week Ending</t>
  </si>
  <si>
    <t>PPP Loan Forgiveness - Compensation</t>
  </si>
  <si>
    <t>Covered Period</t>
  </si>
  <si>
    <t>FOR PAYROLL PERIODS PARTIALLY INCOVERED PERIOD, ONLY INCLUDE PRO-RATA AMOUNTS</t>
  </si>
  <si>
    <t>THROUGH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</si>
  <si>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</si>
  <si>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</si>
  <si>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</si>
  <si>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</si>
  <si>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</si>
  <si>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</si>
  <si>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</si>
  <si>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</si>
  <si>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</si>
  <si>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</si>
  <si>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</si>
  <si>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</si>
  <si>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</si>
  <si>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</si>
  <si>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</si>
  <si>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</si>
  <si>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</si>
  <si>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</si>
  <si>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</si>
  <si>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</si>
  <si>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</si>
  <si>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</si>
  <si>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</si>
  <si>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</si>
  <si>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Less Wages &gt; $100,000</t>
  </si>
  <si>
    <t>PPP Loan Forgiveness Tracker</t>
  </si>
  <si>
    <t>Employee 14</t>
  </si>
  <si>
    <t>Maximum Wages for Period:</t>
  </si>
  <si>
    <t>Loan Forgiveness Application</t>
  </si>
  <si>
    <t>Cannot exceed 40%</t>
  </si>
  <si>
    <t>Gross wages - Employees &gt; $100,000</t>
  </si>
  <si>
    <t>Gross wages - Employees &lt; $100,000</t>
  </si>
  <si>
    <t>Payroll Costs - Tracked on Schedule A Worksheet</t>
  </si>
  <si>
    <t>INCLUDE COMPENSATION BY EMPLOYEE PER PAYROLL PERIOD DUIRNG COVERED PERIOD</t>
  </si>
  <si>
    <t>Employee 28</t>
  </si>
  <si>
    <t>Employee 29</t>
  </si>
  <si>
    <t>Maximum</t>
  </si>
  <si>
    <t>Minimum</t>
  </si>
  <si>
    <t xml:space="preserve">     Lease 1 - Office Rent - SDM Holdings</t>
  </si>
  <si>
    <t>Employee 1</t>
  </si>
  <si>
    <t>Employee 2</t>
  </si>
  <si>
    <t>Employee 3</t>
  </si>
  <si>
    <t>Employee 11</t>
  </si>
  <si>
    <t>Employee 12</t>
  </si>
  <si>
    <t>Employee 13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</si>
  <si>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</si>
  <si>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</si>
  <si>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</si>
  <si>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</si>
  <si>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</si>
  <si>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</si>
  <si>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</si>
  <si>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</si>
  <si>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</si>
  <si>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</si>
  <si>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</si>
  <si>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</si>
  <si>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</si>
  <si>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 xml:space="preserve">     Lease 4 - Office #2 - NFSRE Services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</si>
  <si>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</si>
  <si>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</si>
  <si>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</si>
  <si>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</si>
  <si>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</si>
  <si>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</si>
  <si>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</si>
  <si>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</si>
  <si>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</si>
  <si>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</si>
  <si>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</si>
  <si>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</si>
  <si>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</si>
  <si>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</si>
  <si>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</si>
  <si>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</si>
  <si>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</si>
  <si>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</si>
  <si>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</si>
  <si>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</si>
  <si>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Employee 50</t>
  </si>
  <si>
    <t>Employee 51</t>
  </si>
  <si>
    <t>Employee 52</t>
  </si>
  <si>
    <t>Employee 53</t>
  </si>
  <si>
    <t>Employee 54</t>
  </si>
  <si>
    <t>Employee 55</t>
  </si>
  <si>
    <t>Employee 56</t>
  </si>
  <si>
    <t>Employee 57</t>
  </si>
  <si>
    <t>Employee 58</t>
  </si>
  <si>
    <t>Employee 59</t>
  </si>
  <si>
    <t>Employee 60</t>
  </si>
  <si>
    <t>Employee 61</t>
  </si>
  <si>
    <t>Employee 62</t>
  </si>
  <si>
    <t>Employee 63</t>
  </si>
  <si>
    <t>Employee 64</t>
  </si>
  <si>
    <t>Employee 65</t>
  </si>
  <si>
    <t>Employee 66</t>
  </si>
  <si>
    <t>Employee 67</t>
  </si>
  <si>
    <t>Employee 68</t>
  </si>
  <si>
    <t>Employee 69</t>
  </si>
  <si>
    <t>Employee 70</t>
  </si>
  <si>
    <t>Employee 71</t>
  </si>
  <si>
    <t>Employee 72</t>
  </si>
  <si>
    <t>Employee 73</t>
  </si>
  <si>
    <t>Employee 74</t>
  </si>
  <si>
    <t>Employee 75</t>
  </si>
  <si>
    <t>Employee 76</t>
  </si>
  <si>
    <t>Employee 77</t>
  </si>
  <si>
    <t>Employee 78</t>
  </si>
  <si>
    <t>Employee 79</t>
  </si>
  <si>
    <t>Employee 80</t>
  </si>
  <si>
    <t>Employee 81</t>
  </si>
  <si>
    <t>Sample company Name</t>
  </si>
  <si>
    <r>
      <t>Covered Period End Date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Select 8 or 24 week period</t>
    </r>
  </si>
  <si>
    <t>Remaining PPP Loan Proceeds</t>
  </si>
  <si>
    <t>Use this Worksheet if you need help accumulating the costs per employee as required (i.e. - your don't have a payroll report from your payroll provider for the covered period</t>
  </si>
  <si>
    <t>- See Tab 1 for number of weeks selection</t>
  </si>
  <si>
    <t xml:space="preserve">Impacted by number of weeks in fogginess period </t>
  </si>
  <si>
    <t xml:space="preserve">    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</si>
</sst>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0"/>
    <xf numFmtId="0" fontId="6" fillId="0" borderId="0"/>
  </cellStyleXfs>
  <cellXfs count="124">
    <xf numFmtId="0" fontId="0" fillId="0" borderId="0" xfId="0"/>
    <xf numFmtId="164" fontId="3" fillId="0" borderId="0" xfId="1" applyNumberFormat="1" applyFont="1" applyProtection="1"/>
    <xf numFmtId="164" fontId="0" fillId="0" borderId="0" xfId="1" applyNumberFormat="1" applyFont="1" applyProtection="1"/>
    <xf numFmtId="164" fontId="2" fillId="0" borderId="0" xfId="1" applyNumberFormat="1" applyFont="1" applyProtection="1"/>
    <xf numFmtId="164" fontId="0" fillId="0" borderId="1" xfId="1" applyNumberFormat="1" applyFont="1" applyBorder="1" applyProtection="1"/>
    <xf numFmtId="164" fontId="0" fillId="0" borderId="0" xfId="1" applyNumberFormat="1" applyFont="1" applyBorder="1" applyProtection="1"/>
    <xf numFmtId="43" fontId="0" fillId="0" borderId="2" xfId="1" applyFont="1" applyBorder="1" applyProtection="1"/>
    <xf numFmtId="10" fontId="0" fillId="0" borderId="3" xfId="3" applyNumberFormat="1" applyFont="1" applyBorder="1" applyProtection="1"/>
    <xf numFmtId="10" fontId="0" fillId="0" borderId="4" xfId="3" applyNumberFormat="1" applyFont="1" applyBorder="1" applyProtection="1"/>
    <xf numFmtId="44" fontId="0" fillId="0" borderId="0" xfId="2" applyFont="1" applyProtection="1"/>
    <xf numFmtId="164" fontId="0" fillId="0" borderId="5" xfId="1" applyNumberFormat="1" applyFont="1" applyBorder="1" applyProtection="1"/>
    <xf numFmtId="164" fontId="0" fillId="0" borderId="2" xfId="1" applyNumberFormat="1" applyFont="1" applyBorder="1" applyProtection="1"/>
    <xf numFmtId="164" fontId="0" fillId="0" borderId="3" xfId="1" applyNumberFormat="1" applyFont="1" applyBorder="1" applyProtection="1"/>
    <xf numFmtId="43" fontId="2" fillId="0" borderId="7" xfId="1" applyFont="1" applyBorder="1" applyProtection="1"/>
    <xf numFmtId="164" fontId="0" fillId="0" borderId="0" xfId="1" applyNumberFormat="1" applyFont="1" applyAlignment="1" applyProtection="1">
      <alignment wrapText="1"/>
    </xf>
    <xf numFmtId="43" fontId="0" fillId="0" borderId="0" xfId="1" applyFont="1" applyProtection="1"/>
    <xf numFmtId="43" fontId="2" fillId="0" borderId="0" xfId="1" applyFont="1" applyProtection="1"/>
    <xf numFmtId="43" fontId="0" fillId="2" borderId="7" xfId="1" applyFont="1" applyFill="1" applyBorder="1" applyProtection="1">
      <protection locked="0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1" fillId="0" borderId="0" xfId="0" applyFont="1"/>
    <xf numFmtId="4" fontId="7" fillId="0" borderId="0" xfId="4" applyFont="1" applyAlignment="1" applyProtection="1">
      <alignment horizontal="center" wrapText="1"/>
      <protection locked="0"/>
    </xf>
    <xf numFmtId="4" fontId="7" fillId="0" borderId="6" xfId="4" applyFont="1" applyBorder="1" applyAlignment="1" applyProtection="1">
      <alignment horizontal="center" wrapText="1"/>
      <protection locked="0"/>
    </xf>
    <xf numFmtId="3" fontId="7" fillId="0" borderId="6" xfId="4" applyNumberFormat="1" applyFont="1" applyBorder="1" applyAlignment="1" applyProtection="1">
      <alignment horizontal="center" wrapText="1"/>
      <protection locked="0"/>
    </xf>
    <xf numFmtId="3" fontId="8" fillId="0" borderId="0" xfId="4" applyNumberFormat="1" applyFont="1" applyAlignment="1" applyProtection="1">
      <alignment horizontal="left"/>
      <protection locked="0"/>
    </xf>
    <xf numFmtId="164" fontId="5" fillId="0" borderId="0" xfId="1" applyNumberFormat="1" applyFont="1"/>
    <xf numFmtId="3" fontId="1" fillId="0" borderId="0" xfId="0" applyNumberFormat="1" applyFont="1"/>
    <xf numFmtId="0" fontId="5" fillId="0" borderId="0" xfId="0" applyFont="1" applyAlignment="1">
      <alignment horizontal="left"/>
    </xf>
    <xf numFmtId="3" fontId="0" fillId="0" borderId="0" xfId="0" applyNumberFormat="1"/>
    <xf numFmtId="164" fontId="5" fillId="0" borderId="0" xfId="1" applyNumberFormat="1" applyFont="1" applyFill="1"/>
    <xf numFmtId="0" fontId="4" fillId="0" borderId="0" xfId="0" applyFont="1" applyAlignment="1">
      <alignment horizontal="center"/>
    </xf>
    <xf numFmtId="3" fontId="5" fillId="0" borderId="0" xfId="1" applyNumberFormat="1" applyFont="1"/>
    <xf numFmtId="3" fontId="4" fillId="0" borderId="0" xfId="2" applyNumberFormat="1" applyFont="1" applyAlignment="1">
      <alignment horizontal="center"/>
    </xf>
    <xf numFmtId="44" fontId="4" fillId="0" borderId="0" xfId="2" applyFont="1" applyAlignment="1">
      <alignment horizontal="center"/>
    </xf>
    <xf numFmtId="3" fontId="5" fillId="0" borderId="0" xfId="1" applyNumberFormat="1" applyFont="1" applyFill="1"/>
    <xf numFmtId="43" fontId="5" fillId="0" borderId="0" xfId="1" applyFont="1" applyFill="1"/>
    <xf numFmtId="43" fontId="5" fillId="0" borderId="0" xfId="1" applyFont="1"/>
    <xf numFmtId="43" fontId="0" fillId="0" borderId="0" xfId="1" applyNumberFormat="1" applyFont="1" applyFill="1"/>
    <xf numFmtId="43" fontId="1" fillId="0" borderId="0" xfId="1" applyFont="1"/>
    <xf numFmtId="43" fontId="0" fillId="0" borderId="0" xfId="1" applyFont="1" applyFill="1"/>
    <xf numFmtId="43" fontId="0" fillId="0" borderId="0" xfId="1" applyFont="1"/>
    <xf numFmtId="43" fontId="0" fillId="0" borderId="0" xfId="1" applyFont="1" applyBorder="1"/>
    <xf numFmtId="43" fontId="0" fillId="0" borderId="6" xfId="1" applyFont="1" applyFill="1" applyBorder="1"/>
    <xf numFmtId="43" fontId="0" fillId="0" borderId="6" xfId="1" applyFont="1" applyBorder="1"/>
    <xf numFmtId="43" fontId="5" fillId="0" borderId="6" xfId="1" applyFont="1" applyBorder="1"/>
    <xf numFmtId="43" fontId="1" fillId="0" borderId="0" xfId="1" applyFont="1" applyFill="1"/>
    <xf numFmtId="43" fontId="5" fillId="0" borderId="9" xfId="1" applyFont="1" applyBorder="1"/>
    <xf numFmtId="164" fontId="9" fillId="0" borderId="0" xfId="1" applyNumberFormat="1" applyFont="1" applyProtection="1"/>
    <xf numFmtId="164" fontId="10" fillId="0" borderId="0" xfId="1" applyNumberFormat="1" applyFont="1" applyProtection="1"/>
    <xf numFmtId="44" fontId="0" fillId="0" borderId="0" xfId="0" applyNumberFormat="1"/>
    <xf numFmtId="164" fontId="2" fillId="0" borderId="0" xfId="1" applyNumberFormat="1" applyFont="1" applyFill="1" applyBorder="1" applyAlignment="1" applyProtection="1">
      <alignment horizontal="center"/>
    </xf>
    <xf numFmtId="164" fontId="11" fillId="0" borderId="0" xfId="1" applyNumberFormat="1" applyFont="1" applyFill="1" applyAlignment="1" applyProtection="1">
      <alignment horizontal="left"/>
    </xf>
    <xf numFmtId="43" fontId="0" fillId="0" borderId="6" xfId="1" applyNumberFormat="1" applyFont="1" applyFill="1" applyBorder="1"/>
    <xf numFmtId="165" fontId="4" fillId="4" borderId="8" xfId="2" applyNumberFormat="1" applyFont="1" applyFill="1" applyBorder="1" applyAlignment="1">
      <alignment horizontal="center"/>
    </xf>
    <xf numFmtId="164" fontId="12" fillId="0" borderId="0" xfId="1" applyNumberFormat="1" applyFont="1" applyProtection="1"/>
    <xf numFmtId="0" fontId="2" fillId="3" borderId="8" xfId="0" applyFont="1" applyFill="1" applyBorder="1" applyAlignment="1">
      <alignment horizontal="center"/>
    </xf>
    <xf numFmtId="44" fontId="0" fillId="5" borderId="8" xfId="2" applyFont="1" applyFill="1" applyBorder="1" applyProtection="1">
      <protection locked="0"/>
    </xf>
    <xf numFmtId="14" fontId="0" fillId="5" borderId="8" xfId="1" applyNumberFormat="1" applyFont="1" applyFill="1" applyBorder="1" applyProtection="1">
      <protection locked="0"/>
    </xf>
    <xf numFmtId="164" fontId="16" fillId="6" borderId="0" xfId="1" applyNumberFormat="1" applyFont="1" applyFill="1" applyProtection="1"/>
    <xf numFmtId="164" fontId="15" fillId="6" borderId="0" xfId="1" applyNumberFormat="1" applyFont="1" applyFill="1" applyProtection="1"/>
    <xf numFmtId="164" fontId="0" fillId="4" borderId="12" xfId="1" applyNumberFormat="1" applyFont="1" applyFill="1" applyBorder="1" applyProtection="1"/>
    <xf numFmtId="164" fontId="16" fillId="6" borderId="10" xfId="1" applyNumberFormat="1" applyFont="1" applyFill="1" applyBorder="1" applyAlignment="1" applyProtection="1">
      <alignment horizontal="left"/>
    </xf>
    <xf numFmtId="164" fontId="15" fillId="6" borderId="12" xfId="1" applyNumberFormat="1" applyFont="1" applyFill="1" applyBorder="1" applyProtection="1"/>
    <xf numFmtId="14" fontId="2" fillId="0" borderId="6" xfId="1" applyNumberFormat="1" applyFont="1" applyBorder="1" applyAlignment="1" applyProtection="1">
      <alignment horizontal="center"/>
    </xf>
    <xf numFmtId="44" fontId="0" fillId="0" borderId="13" xfId="2" applyFont="1" applyBorder="1" applyProtection="1"/>
    <xf numFmtId="14" fontId="4" fillId="4" borderId="8" xfId="0" applyNumberFormat="1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10" fontId="0" fillId="0" borderId="0" xfId="3" applyNumberFormat="1" applyFont="1" applyBorder="1" applyProtection="1"/>
    <xf numFmtId="164" fontId="12" fillId="0" borderId="8" xfId="1" applyNumberFormat="1" applyFont="1" applyBorder="1" applyAlignment="1" applyProtection="1">
      <alignment horizontal="center"/>
    </xf>
    <xf numFmtId="43" fontId="0" fillId="2" borderId="14" xfId="1" applyFont="1" applyFill="1" applyBorder="1" applyProtection="1">
      <protection locked="0"/>
    </xf>
    <xf numFmtId="43" fontId="2" fillId="0" borderId="14" xfId="1" applyFont="1" applyBorder="1" applyProtection="1"/>
    <xf numFmtId="43" fontId="0" fillId="4" borderId="15" xfId="1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43" fontId="0" fillId="4" borderId="17" xfId="1" applyFont="1" applyFill="1" applyBorder="1" applyProtection="1">
      <protection locked="0"/>
    </xf>
    <xf numFmtId="14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43" fontId="2" fillId="0" borderId="18" xfId="1" applyFont="1" applyBorder="1" applyProtection="1"/>
    <xf numFmtId="164" fontId="18" fillId="9" borderId="10" xfId="1" applyNumberFormat="1" applyFont="1" applyFill="1" applyBorder="1" applyProtection="1"/>
    <xf numFmtId="164" fontId="19" fillId="9" borderId="12" xfId="1" applyNumberFormat="1" applyFont="1" applyFill="1" applyBorder="1" applyProtection="1"/>
    <xf numFmtId="164" fontId="19" fillId="9" borderId="12" xfId="1" quotePrefix="1" applyNumberFormat="1" applyFont="1" applyFill="1" applyBorder="1" applyAlignment="1" applyProtection="1">
      <alignment horizontal="center" vertical="center"/>
    </xf>
    <xf numFmtId="164" fontId="19" fillId="9" borderId="11" xfId="1" applyNumberFormat="1" applyFont="1" applyFill="1" applyBorder="1" applyProtection="1"/>
    <xf numFmtId="43" fontId="8" fillId="5" borderId="0" xfId="1" quotePrefix="1" applyFont="1" applyFill="1" applyAlignment="1" applyProtection="1">
      <alignment horizontal="left" wrapText="1"/>
      <protection locked="0"/>
    </xf>
    <xf numFmtId="43" fontId="8" fillId="5" borderId="6" xfId="1" quotePrefix="1" applyFont="1" applyFill="1" applyBorder="1" applyAlignment="1" applyProtection="1">
      <alignment horizontal="left" wrapText="1"/>
      <protection locked="0"/>
    </xf>
    <xf numFmtId="44" fontId="20" fillId="4" borderId="8" xfId="2" applyFont="1" applyFill="1" applyBorder="1"/>
    <xf numFmtId="3" fontId="7" fillId="0" borderId="19" xfId="4" applyNumberFormat="1" applyFont="1" applyBorder="1" applyAlignment="1" applyProtection="1">
      <alignment horizontal="center" wrapText="1"/>
      <protection locked="0"/>
    </xf>
    <xf numFmtId="43" fontId="1" fillId="0" borderId="20" xfId="1" applyFont="1" applyBorder="1"/>
    <xf numFmtId="43" fontId="1" fillId="0" borderId="6" xfId="1" applyFont="1" applyBorder="1"/>
    <xf numFmtId="43" fontId="1" fillId="0" borderId="21" xfId="1" applyFont="1" applyBorder="1"/>
    <xf numFmtId="0" fontId="2" fillId="0" borderId="8" xfId="0" applyFont="1" applyBorder="1" applyAlignment="1">
      <alignment horizontal="center"/>
    </xf>
    <xf numFmtId="43" fontId="0" fillId="0" borderId="2" xfId="1" applyFont="1" applyFill="1" applyBorder="1" applyProtection="1"/>
    <xf numFmtId="164" fontId="16" fillId="6" borderId="12" xfId="1" applyNumberFormat="1" applyFont="1" applyFill="1" applyBorder="1" applyAlignment="1" applyProtection="1">
      <alignment horizontal="center"/>
    </xf>
    <xf numFmtId="164" fontId="16" fillId="6" borderId="11" xfId="1" applyNumberFormat="1" applyFont="1" applyFill="1" applyBorder="1" applyAlignment="1" applyProtection="1">
      <alignment horizontal="center"/>
    </xf>
    <xf numFmtId="164" fontId="22" fillId="0" borderId="0" xfId="1" applyNumberFormat="1" applyFont="1" applyBorder="1" applyAlignment="1" applyProtection="1">
      <alignment horizontal="center"/>
    </xf>
    <xf numFmtId="44" fontId="0" fillId="0" borderId="0" xfId="2" applyFont="1" applyBorder="1" applyProtection="1"/>
    <xf numFmtId="164" fontId="11" fillId="0" borderId="0" xfId="1" applyNumberFormat="1" applyFont="1" applyFill="1" applyProtection="1"/>
    <xf numFmtId="0" fontId="0" fillId="10" borderId="7" xfId="0" applyFill="1" applyBorder="1" applyAlignment="1" applyProtection="1">
      <alignment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3" fillId="0" borderId="0" xfId="0" quotePrefix="1" applyFont="1" applyAlignment="1">
      <alignment vertical="top"/>
    </xf>
    <xf numFmtId="14" fontId="0" fillId="0" borderId="8" xfId="1" applyNumberFormat="1" applyFont="1" applyBorder="1" applyProtection="1"/>
    <xf numFmtId="43" fontId="5" fillId="0" borderId="22" xfId="1" applyFont="1" applyBorder="1"/>
    <xf numFmtId="0" fontId="1" fillId="0" borderId="1" xfId="0" applyFont="1" applyBorder="1"/>
    <xf numFmtId="44" fontId="2" fillId="8" borderId="8" xfId="2" applyFont="1" applyFill="1" applyBorder="1" applyProtection="1"/>
    <xf numFmtId="164" fontId="11" fillId="0" borderId="0" xfId="1" applyNumberFormat="1" applyFont="1" applyAlignment="1" applyProtection="1">
      <alignment horizontal="center"/>
    </xf>
    <xf numFmtId="0" fontId="7" fillId="5" borderId="8" xfId="0" applyFont="1" applyFill="1" applyBorder="1" applyAlignment="1">
      <alignment horizontal="center"/>
    </xf>
    <xf numFmtId="43" fontId="8" fillId="4" borderId="12" xfId="1" applyFont="1" applyFill="1" applyBorder="1" applyProtection="1"/>
    <xf numFmtId="43" fontId="7" fillId="4" borderId="11" xfId="1" applyFont="1" applyFill="1" applyBorder="1" applyProtection="1"/>
    <xf numFmtId="164" fontId="24" fillId="4" borderId="10" xfId="1" applyNumberFormat="1" applyFont="1" applyFill="1" applyBorder="1" applyProtection="1"/>
    <xf numFmtId="164" fontId="2" fillId="5" borderId="10" xfId="1" applyNumberFormat="1" applyFont="1" applyFill="1" applyBorder="1" applyAlignment="1" applyProtection="1">
      <alignment horizontal="center"/>
      <protection locked="0"/>
    </xf>
    <xf numFmtId="164" fontId="2" fillId="5" borderId="11" xfId="1" applyNumberFormat="1" applyFont="1" applyFill="1" applyBorder="1" applyAlignment="1" applyProtection="1">
      <alignment horizontal="center"/>
      <protection locked="0"/>
    </xf>
    <xf numFmtId="164" fontId="16" fillId="6" borderId="10" xfId="1" applyNumberFormat="1" applyFont="1" applyFill="1" applyBorder="1" applyAlignment="1" applyProtection="1">
      <alignment horizontal="center"/>
    </xf>
    <xf numFmtId="164" fontId="16" fillId="6" borderId="12" xfId="1" applyNumberFormat="1" applyFont="1" applyFill="1" applyBorder="1" applyAlignment="1" applyProtection="1">
      <alignment horizontal="center"/>
    </xf>
    <xf numFmtId="164" fontId="16" fillId="6" borderId="11" xfId="1" applyNumberFormat="1" applyFont="1" applyFill="1" applyBorder="1" applyAlignment="1" applyProtection="1">
      <alignment horizontal="center"/>
    </xf>
    <xf numFmtId="164" fontId="16" fillId="9" borderId="10" xfId="1" applyNumberFormat="1" applyFont="1" applyFill="1" applyBorder="1" applyAlignment="1" applyProtection="1">
      <alignment horizontal="center"/>
      <protection locked="0"/>
    </xf>
    <xf numFmtId="164" fontId="16" fillId="9" borderId="11" xfId="1" applyNumberFormat="1" applyFont="1" applyFill="1" applyBorder="1" applyAlignment="1" applyProtection="1">
      <alignment horizontal="center"/>
      <protection locked="0"/>
    </xf>
    <xf numFmtId="164" fontId="16" fillId="9" borderId="12" xfId="1" applyNumberFormat="1" applyFont="1" applyFill="1" applyBorder="1" applyAlignment="1" applyProtection="1">
      <alignment horizontal="center"/>
      <protection locked="0"/>
    </xf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43" fontId="0" fillId="4" borderId="10" xfId="1" applyFont="1" applyFill="1" applyBorder="1" applyProtection="1">
      <protection locked="0"/>
    </xf>
    <xf numFmtId="43" fontId="2" fillId="0" borderId="23" xfId="1" applyFont="1" applyBorder="1" applyProtection="1"/>
    <xf numFmtId="43" fontId="0" fillId="4" borderId="8" xfId="1" applyFont="1" applyFill="1" applyBorder="1" applyProtection="1">
      <protection locked="0"/>
    </xf>
    <xf numFmtId="164" fontId="13" fillId="0" borderId="2" xfId="1" applyNumberFormat="1" applyFont="1" applyBorder="1" applyAlignment="1" applyProtection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4" xfId="5" xr:uid="{4800B570-1269-42B4-8ADF-2D632EB281A6}"/>
    <cellStyle name="Normal_50820601ESOP" xfId="4" xr:uid="{B9CA8140-3425-4B69-8241-04DB68B77E4D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5C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314325</xdr:colOff>
      <xdr:row>0</xdr:row>
      <xdr:rowOff>0</xdr:rowOff>
    </xdr:from>
    <xdr:to>
      <xdr:col>28</xdr:col>
      <xdr:colOff>2082820</xdr:colOff>
      <xdr:row>3</xdr:row>
      <xdr:rowOff>123825</xdr:rowOff>
    </xdr:to>
    <xdr:pic>
      <xdr:nvPicPr>
        <xdr:cNvPr id="2" name="Picture 1" descr="A picture containing drawing&#10;&#10;Description automatically generated">
          <a:extLst>
            <a:ext uri="{FF2B5EF4-FFF2-40B4-BE49-F238E27FC236}">
              <a16:creationId xmlns:a16="http://schemas.microsoft.com/office/drawing/2014/main" id="{9AC5BEC8-E878-467D-A8C4-24B7AB2ED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0"/>
          <a:ext cx="2378095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152401</xdr:colOff>
      <xdr:row>0</xdr:row>
      <xdr:rowOff>0</xdr:rowOff>
    </xdr:from>
    <xdr:to>
      <xdr:col>33</xdr:col>
      <xdr:colOff>1028701</xdr:colOff>
      <xdr:row>3</xdr:row>
      <xdr:rowOff>32467</xdr:rowOff>
    </xdr:to>
    <xdr:pic>
      <xdr:nvPicPr>
        <xdr:cNvPr id="2" name="Picture 1" descr="A picture containing drawing&#10;&#10;Description automatically generated">
          <a:extLst>
            <a:ext uri="{FF2B5EF4-FFF2-40B4-BE49-F238E27FC236}">
              <a16:creationId xmlns:a16="http://schemas.microsoft.com/office/drawing/2014/main" id="{DD799844-B657-4C95-8EDE-3D1E3126F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1" y="0"/>
          <a:ext cx="2095500" cy="680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BD43-715C-46C2-9655-EF1984F87A35}">
  <sheetPr>
    <pageSetUpPr fitToPage="1"/>
  </sheetPr>
  <dimension ref="A1:AF83"/>
  <sheetViews>
    <sheetView tabSelected="1" workbookViewId="0">
      <selection activeCell="A3" sqref="A3"/>
    </sheetView>
  </sheetViews>
  <sheetFormatPr defaultRowHeight="15" x14ac:dyDescent="0.25"/>
  <cols>
    <col min="1" max="1" width="49.140625" style="2" customWidth="1"/>
    <col min="2" max="2" width="4.7109375" style="2" customWidth="1"/>
    <col min="3" max="27" width="14.28515625" style="2" customWidth="1"/>
    <col min="29" max="29" width="31.5703125" customWidth="1"/>
    <col min="32" max="32" width="12.5703125" bestFit="1" customWidth="1"/>
  </cols>
  <sheetData>
    <row r="1" spans="1:32" ht="19.5" thickBot="1" x14ac:dyDescent="0.35">
      <c r="A1" s="123" t="s">
        <v>82</v>
      </c>
      <c r="B1" s="123"/>
    </row>
    <row r="2" spans="1:32" ht="15.75" thickBot="1" x14ac:dyDescent="0.3">
      <c r="A2" s="109" t="s">
        <v>168</v>
      </c>
      <c r="B2" s="110"/>
    </row>
    <row r="4" spans="1:32" ht="19.5" thickBot="1" x14ac:dyDescent="0.35">
      <c r="A4" s="1"/>
    </row>
    <row r="5" spans="1:32" ht="15.75" thickBot="1" x14ac:dyDescent="0.3">
      <c r="A5" s="2" t="s">
        <v>2</v>
      </c>
      <c r="C5" s="57">
        <v>450000</v>
      </c>
      <c r="E5" s="62" t="s">
        <v>13</v>
      </c>
      <c r="F5" s="63"/>
      <c r="G5" s="91"/>
      <c r="H5" s="91" t="s">
        <v>0</v>
      </c>
      <c r="I5" s="92" t="s">
        <v>1</v>
      </c>
      <c r="AB5" s="2"/>
      <c r="AF5" s="50"/>
    </row>
    <row r="6" spans="1:32" ht="16.5" thickBot="1" x14ac:dyDescent="0.3">
      <c r="A6" s="2" t="s">
        <v>12</v>
      </c>
      <c r="C6" s="58">
        <v>43936</v>
      </c>
      <c r="E6" s="4" t="s">
        <v>8</v>
      </c>
      <c r="F6" s="93" t="s">
        <v>94</v>
      </c>
      <c r="G6" s="94">
        <f>C5*0.6</f>
        <v>270000</v>
      </c>
      <c r="H6" s="94">
        <f>AA21</f>
        <v>0</v>
      </c>
      <c r="I6" s="8">
        <f>H6/H8</f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AA6" s="49"/>
    </row>
    <row r="7" spans="1:32" ht="16.5" thickBot="1" x14ac:dyDescent="0.3">
      <c r="A7" s="2" t="s">
        <v>169</v>
      </c>
      <c r="B7" s="105">
        <v>24</v>
      </c>
      <c r="C7" s="100">
        <f>IF(B7=8,C6+56,C6+168)</f>
        <v>44104</v>
      </c>
      <c r="E7" s="4" t="s">
        <v>3</v>
      </c>
      <c r="F7" s="93" t="s">
        <v>93</v>
      </c>
      <c r="G7" s="6">
        <f>C5*0.4</f>
        <v>180000</v>
      </c>
      <c r="H7" s="6">
        <f>AA47</f>
        <v>97250</v>
      </c>
      <c r="I7" s="7">
        <f>H7/H8</f>
        <v>1</v>
      </c>
      <c r="J7" s="48" t="s">
        <v>86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32" ht="15.75" thickBot="1" x14ac:dyDescent="0.3">
      <c r="A8" s="95" t="s">
        <v>170</v>
      </c>
      <c r="C8" s="103">
        <f>C5-H8</f>
        <v>352750</v>
      </c>
      <c r="E8" s="4" t="s">
        <v>4</v>
      </c>
      <c r="F8" s="5"/>
      <c r="G8" s="65">
        <f>SUM(G6:G7)</f>
        <v>450000</v>
      </c>
      <c r="H8" s="65">
        <f>SUM(H6:H7)</f>
        <v>97250</v>
      </c>
      <c r="I8" s="8">
        <f>SUM(I6:I7)</f>
        <v>1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32" ht="15.75" thickBot="1" x14ac:dyDescent="0.3">
      <c r="C9" s="104" t="str">
        <f>IF(C8&lt;0,"CANNOT BE NEGATIVE!","")</f>
        <v/>
      </c>
      <c r="E9" s="10"/>
      <c r="F9" s="11"/>
      <c r="G9" s="11"/>
      <c r="H9" s="90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32" ht="15.75" thickBot="1" x14ac:dyDescent="0.3">
      <c r="C10" s="9"/>
      <c r="D10" s="68"/>
      <c r="E10" s="68"/>
      <c r="F10" s="68"/>
      <c r="G10" s="68"/>
      <c r="H10" s="68"/>
      <c r="I10" s="68"/>
      <c r="J10" s="68"/>
      <c r="K10" s="6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32" ht="15.75" thickBot="1" x14ac:dyDescent="0.3">
      <c r="C11" s="69" t="s">
        <v>57</v>
      </c>
      <c r="D11" s="69" t="s">
        <v>58</v>
      </c>
      <c r="E11" s="69" t="s">
        <v>59</v>
      </c>
      <c r="F11" s="69" t="s">
        <v>60</v>
      </c>
      <c r="G11" s="69" t="s">
        <v>61</v>
      </c>
      <c r="H11" s="69" t="s">
        <v>62</v>
      </c>
      <c r="I11" s="69" t="s">
        <v>63</v>
      </c>
      <c r="J11" s="69" t="s">
        <v>64</v>
      </c>
      <c r="K11" s="69" t="s">
        <v>65</v>
      </c>
      <c r="L11" s="69" t="s">
        <v>66</v>
      </c>
      <c r="M11" s="69" t="s">
        <v>67</v>
      </c>
      <c r="N11" s="69" t="s">
        <v>68</v>
      </c>
      <c r="O11" s="69" t="s">
        <v>69</v>
      </c>
      <c r="P11" s="69" t="s">
        <v>70</v>
      </c>
      <c r="Q11" s="69" t="s">
        <v>71</v>
      </c>
      <c r="R11" s="69" t="s">
        <v>72</v>
      </c>
      <c r="S11" s="69" t="s">
        <v>73</v>
      </c>
      <c r="T11" s="69" t="s">
        <v>74</v>
      </c>
      <c r="U11" s="69" t="s">
        <v>75</v>
      </c>
      <c r="V11" s="69" t="s">
        <v>76</v>
      </c>
      <c r="W11" s="69" t="s">
        <v>77</v>
      </c>
      <c r="X11" s="69" t="s">
        <v>78</v>
      </c>
      <c r="Y11" s="69" t="s">
        <v>79</v>
      </c>
      <c r="Z11" s="69" t="s">
        <v>80</v>
      </c>
    </row>
    <row r="12" spans="1:32" ht="15" customHeight="1" thickBot="1" x14ac:dyDescent="0.3">
      <c r="C12" s="111" t="s">
        <v>52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3"/>
    </row>
    <row r="13" spans="1:32" ht="15.75" thickBot="1" x14ac:dyDescent="0.3">
      <c r="C13" s="75">
        <f>C6+7</f>
        <v>43943</v>
      </c>
      <c r="D13" s="75">
        <f>C13+7</f>
        <v>43950</v>
      </c>
      <c r="E13" s="75">
        <f t="shared" ref="E13:I13" si="0">D13+7</f>
        <v>43957</v>
      </c>
      <c r="F13" s="75">
        <f t="shared" si="0"/>
        <v>43964</v>
      </c>
      <c r="G13" s="75">
        <f t="shared" si="0"/>
        <v>43971</v>
      </c>
      <c r="H13" s="75">
        <f t="shared" si="0"/>
        <v>43978</v>
      </c>
      <c r="I13" s="75">
        <f t="shared" si="0"/>
        <v>43985</v>
      </c>
      <c r="J13" s="75">
        <f t="shared" ref="J13" si="1">I13+7</f>
        <v>43992</v>
      </c>
      <c r="K13" s="75">
        <f t="shared" ref="K13" si="2">J13+7</f>
        <v>43999</v>
      </c>
      <c r="L13" s="75">
        <f t="shared" ref="L13" si="3">K13+7</f>
        <v>44006</v>
      </c>
      <c r="M13" s="75">
        <f t="shared" ref="M13" si="4">L13+7</f>
        <v>44013</v>
      </c>
      <c r="N13" s="75">
        <f t="shared" ref="N13" si="5">M13+7</f>
        <v>44020</v>
      </c>
      <c r="O13" s="75">
        <f t="shared" ref="O13" si="6">N13+7</f>
        <v>44027</v>
      </c>
      <c r="P13" s="75">
        <f t="shared" ref="P13" si="7">O13+7</f>
        <v>44034</v>
      </c>
      <c r="Q13" s="75">
        <f t="shared" ref="Q13" si="8">P13+7</f>
        <v>44041</v>
      </c>
      <c r="R13" s="75">
        <f t="shared" ref="R13" si="9">Q13+7</f>
        <v>44048</v>
      </c>
      <c r="S13" s="75">
        <f t="shared" ref="S13" si="10">R13+7</f>
        <v>44055</v>
      </c>
      <c r="T13" s="75">
        <f t="shared" ref="T13" si="11">S13+7</f>
        <v>44062</v>
      </c>
      <c r="U13" s="75">
        <f t="shared" ref="U13" si="12">T13+7</f>
        <v>44069</v>
      </c>
      <c r="V13" s="75">
        <f t="shared" ref="V13" si="13">U13+7</f>
        <v>44076</v>
      </c>
      <c r="W13" s="75">
        <f t="shared" ref="W13" si="14">V13+7</f>
        <v>44083</v>
      </c>
      <c r="X13" s="75">
        <f t="shared" ref="X13" si="15">W13+7</f>
        <v>44090</v>
      </c>
      <c r="Y13" s="75">
        <f t="shared" ref="Y13" si="16">X13+7</f>
        <v>44097</v>
      </c>
      <c r="Z13" s="75">
        <f t="shared" ref="Z13" si="17">Y13+7</f>
        <v>44104</v>
      </c>
      <c r="AA13" s="76" t="s">
        <v>4</v>
      </c>
    </row>
    <row r="14" spans="1:32" ht="16.5" thickBot="1" x14ac:dyDescent="0.3">
      <c r="A14" s="78" t="s">
        <v>89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</row>
    <row r="15" spans="1:32" x14ac:dyDescent="0.25">
      <c r="A15" s="2" t="s">
        <v>88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77">
        <f>SUM(C15:Z15)</f>
        <v>0</v>
      </c>
    </row>
    <row r="16" spans="1:32" x14ac:dyDescent="0.25">
      <c r="A16" s="2" t="s">
        <v>87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77">
        <f t="shared" ref="AA16:AA20" si="18">SUM(C16:Z16)</f>
        <v>0</v>
      </c>
    </row>
    <row r="17" spans="1:29" x14ac:dyDescent="0.25">
      <c r="A17" s="2" t="s">
        <v>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77">
        <f t="shared" si="18"/>
        <v>0</v>
      </c>
    </row>
    <row r="18" spans="1:29" x14ac:dyDescent="0.25">
      <c r="A18" s="2" t="s">
        <v>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77">
        <f t="shared" si="18"/>
        <v>0</v>
      </c>
    </row>
    <row r="19" spans="1:29" x14ac:dyDescent="0.25">
      <c r="A19" s="2" t="s">
        <v>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77">
        <f t="shared" si="18"/>
        <v>0</v>
      </c>
    </row>
    <row r="20" spans="1:29" ht="15.75" thickBot="1" x14ac:dyDescent="0.3">
      <c r="A20" s="14" t="s">
        <v>49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121">
        <f t="shared" si="18"/>
        <v>0</v>
      </c>
    </row>
    <row r="21" spans="1:29" ht="15.75" thickBot="1" x14ac:dyDescent="0.3">
      <c r="A21" s="55" t="s">
        <v>9</v>
      </c>
      <c r="B21" s="3"/>
      <c r="C21" s="72">
        <f>SUM(C16:C20)</f>
        <v>0</v>
      </c>
      <c r="D21" s="72">
        <f t="shared" ref="D21:Z21" si="19">SUM(D16:D20)</f>
        <v>0</v>
      </c>
      <c r="E21" s="72">
        <f t="shared" si="19"/>
        <v>0</v>
      </c>
      <c r="F21" s="72">
        <f t="shared" si="19"/>
        <v>0</v>
      </c>
      <c r="G21" s="72">
        <f t="shared" si="19"/>
        <v>0</v>
      </c>
      <c r="H21" s="72">
        <f t="shared" si="19"/>
        <v>0</v>
      </c>
      <c r="I21" s="72">
        <f t="shared" si="19"/>
        <v>0</v>
      </c>
      <c r="J21" s="72">
        <f t="shared" si="19"/>
        <v>0</v>
      </c>
      <c r="K21" s="72">
        <f t="shared" si="19"/>
        <v>0</v>
      </c>
      <c r="L21" s="72">
        <f t="shared" si="19"/>
        <v>0</v>
      </c>
      <c r="M21" s="72">
        <f t="shared" si="19"/>
        <v>0</v>
      </c>
      <c r="N21" s="72">
        <f t="shared" si="19"/>
        <v>0</v>
      </c>
      <c r="O21" s="72">
        <f t="shared" si="19"/>
        <v>0</v>
      </c>
      <c r="P21" s="72">
        <f t="shared" si="19"/>
        <v>0</v>
      </c>
      <c r="Q21" s="72">
        <f t="shared" si="19"/>
        <v>0</v>
      </c>
      <c r="R21" s="72">
        <f t="shared" si="19"/>
        <v>0</v>
      </c>
      <c r="S21" s="72">
        <f t="shared" si="19"/>
        <v>0</v>
      </c>
      <c r="T21" s="72">
        <f t="shared" si="19"/>
        <v>0</v>
      </c>
      <c r="U21" s="72">
        <f t="shared" si="19"/>
        <v>0</v>
      </c>
      <c r="V21" s="72">
        <f t="shared" si="19"/>
        <v>0</v>
      </c>
      <c r="W21" s="72">
        <f t="shared" si="19"/>
        <v>0</v>
      </c>
      <c r="X21" s="72">
        <f t="shared" si="19"/>
        <v>0</v>
      </c>
      <c r="Y21" s="72">
        <f t="shared" si="19"/>
        <v>0</v>
      </c>
      <c r="Z21" s="120">
        <f t="shared" si="19"/>
        <v>0</v>
      </c>
      <c r="AA21" s="122">
        <f>SUM(AA14:AA20)</f>
        <v>0</v>
      </c>
      <c r="AB21" s="56" t="s">
        <v>31</v>
      </c>
      <c r="AC21" s="89" t="s">
        <v>85</v>
      </c>
    </row>
    <row r="22" spans="1:29" ht="6.75" customHeight="1" thickBot="1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</row>
    <row r="23" spans="1:29" ht="16.5" thickBot="1" x14ac:dyDescent="0.3">
      <c r="A23" s="78" t="s">
        <v>10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/>
    </row>
    <row r="24" spans="1:29" x14ac:dyDescent="0.25">
      <c r="A24" s="59" t="s">
        <v>35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9" x14ac:dyDescent="0.25">
      <c r="A25" s="2" t="s">
        <v>36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3">
        <f>SUM(C25:Z25)</f>
        <v>0</v>
      </c>
    </row>
    <row r="26" spans="1:29" x14ac:dyDescent="0.25">
      <c r="A26" s="2" t="s">
        <v>37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3">
        <f t="shared" ref="AA26:AA29" si="20">SUM(C26:Z26)</f>
        <v>0</v>
      </c>
    </row>
    <row r="27" spans="1:29" x14ac:dyDescent="0.25">
      <c r="A27" s="2" t="s">
        <v>38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3">
        <f t="shared" si="20"/>
        <v>0</v>
      </c>
    </row>
    <row r="28" spans="1:29" x14ac:dyDescent="0.25">
      <c r="A28" s="2" t="s">
        <v>39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3">
        <f t="shared" si="20"/>
        <v>0</v>
      </c>
    </row>
    <row r="29" spans="1:29" ht="15.75" thickBot="1" x14ac:dyDescent="0.3">
      <c r="A29" s="2" t="s">
        <v>40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1">
        <f t="shared" si="20"/>
        <v>0</v>
      </c>
    </row>
    <row r="30" spans="1:29" ht="15.75" thickBot="1" x14ac:dyDescent="0.3">
      <c r="C30" s="72">
        <f>SUM(C25:C29)</f>
        <v>0</v>
      </c>
      <c r="D30" s="73">
        <f t="shared" ref="D30:AA30" si="21">SUM(D25:D29)</f>
        <v>0</v>
      </c>
      <c r="E30" s="73">
        <f t="shared" si="21"/>
        <v>0</v>
      </c>
      <c r="F30" s="73">
        <f t="shared" si="21"/>
        <v>0</v>
      </c>
      <c r="G30" s="73">
        <f t="shared" si="21"/>
        <v>0</v>
      </c>
      <c r="H30" s="73">
        <f t="shared" si="21"/>
        <v>0</v>
      </c>
      <c r="I30" s="73">
        <f t="shared" si="21"/>
        <v>0</v>
      </c>
      <c r="J30" s="73">
        <f t="shared" ref="J30:Z30" si="22">SUM(J25:J29)</f>
        <v>0</v>
      </c>
      <c r="K30" s="73">
        <f t="shared" si="22"/>
        <v>0</v>
      </c>
      <c r="L30" s="73">
        <f t="shared" si="22"/>
        <v>0</v>
      </c>
      <c r="M30" s="73">
        <f t="shared" si="22"/>
        <v>0</v>
      </c>
      <c r="N30" s="73">
        <f t="shared" si="22"/>
        <v>0</v>
      </c>
      <c r="O30" s="73">
        <f t="shared" si="22"/>
        <v>0</v>
      </c>
      <c r="P30" s="73">
        <f t="shared" si="22"/>
        <v>0</v>
      </c>
      <c r="Q30" s="73">
        <f t="shared" si="22"/>
        <v>0</v>
      </c>
      <c r="R30" s="73">
        <f t="shared" si="22"/>
        <v>0</v>
      </c>
      <c r="S30" s="73">
        <f t="shared" si="22"/>
        <v>0</v>
      </c>
      <c r="T30" s="73">
        <f t="shared" si="22"/>
        <v>0</v>
      </c>
      <c r="U30" s="73">
        <f t="shared" si="22"/>
        <v>0</v>
      </c>
      <c r="V30" s="73">
        <f t="shared" si="22"/>
        <v>0</v>
      </c>
      <c r="W30" s="73">
        <f t="shared" si="22"/>
        <v>0</v>
      </c>
      <c r="X30" s="73">
        <f t="shared" si="22"/>
        <v>0</v>
      </c>
      <c r="Y30" s="73">
        <f t="shared" si="22"/>
        <v>0</v>
      </c>
      <c r="Z30" s="73">
        <f t="shared" si="22"/>
        <v>0</v>
      </c>
      <c r="AA30" s="74">
        <f t="shared" si="21"/>
        <v>0</v>
      </c>
      <c r="AB30" s="56" t="s">
        <v>32</v>
      </c>
      <c r="AC30" s="89" t="s">
        <v>85</v>
      </c>
    </row>
    <row r="31" spans="1:29" x14ac:dyDescent="0.25">
      <c r="A31" s="59" t="s">
        <v>41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9" x14ac:dyDescent="0.25">
      <c r="A32" s="2" t="s">
        <v>95</v>
      </c>
      <c r="C32" s="17">
        <v>8000</v>
      </c>
      <c r="D32" s="17">
        <v>0</v>
      </c>
      <c r="E32" s="17">
        <v>10000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10000</v>
      </c>
      <c r="N32" s="17">
        <v>0</v>
      </c>
      <c r="O32" s="17">
        <v>0</v>
      </c>
      <c r="P32" s="17">
        <v>0</v>
      </c>
      <c r="Q32" s="17">
        <v>0</v>
      </c>
      <c r="R32" s="17">
        <v>10000</v>
      </c>
      <c r="S32" s="17">
        <v>0</v>
      </c>
      <c r="T32" s="17">
        <v>0</v>
      </c>
      <c r="U32" s="17">
        <v>0</v>
      </c>
      <c r="V32" s="17">
        <v>0</v>
      </c>
      <c r="W32" s="17">
        <v>10000</v>
      </c>
      <c r="X32" s="17">
        <v>0</v>
      </c>
      <c r="Y32" s="17">
        <v>0</v>
      </c>
      <c r="Z32" s="17">
        <v>0</v>
      </c>
      <c r="AA32" s="13">
        <f>SUM(C32:Z32)</f>
        <v>48000</v>
      </c>
    </row>
    <row r="33" spans="1:29" x14ac:dyDescent="0.25">
      <c r="A33" s="2" t="s">
        <v>47</v>
      </c>
      <c r="C33" s="17">
        <v>250</v>
      </c>
      <c r="D33" s="17">
        <v>0</v>
      </c>
      <c r="E33" s="17">
        <v>0</v>
      </c>
      <c r="F33" s="17">
        <v>0</v>
      </c>
      <c r="G33" s="17">
        <v>250</v>
      </c>
      <c r="H33" s="17">
        <v>0</v>
      </c>
      <c r="I33" s="17">
        <v>0</v>
      </c>
      <c r="J33" s="17">
        <v>0</v>
      </c>
      <c r="K33" s="17">
        <v>0</v>
      </c>
      <c r="L33" s="17">
        <v>250</v>
      </c>
      <c r="M33" s="17">
        <v>0</v>
      </c>
      <c r="N33" s="17">
        <v>0</v>
      </c>
      <c r="O33" s="17">
        <v>0</v>
      </c>
      <c r="P33" s="17">
        <v>250</v>
      </c>
      <c r="Q33" s="17">
        <v>0</v>
      </c>
      <c r="R33" s="17">
        <v>0</v>
      </c>
      <c r="S33" s="17">
        <v>0</v>
      </c>
      <c r="T33" s="17">
        <v>250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3">
        <f t="shared" ref="AA33:AA36" si="23">SUM(C33:Z33)</f>
        <v>1250</v>
      </c>
    </row>
    <row r="34" spans="1:29" x14ac:dyDescent="0.25">
      <c r="A34" s="2" t="s">
        <v>48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3">
        <f t="shared" si="23"/>
        <v>0</v>
      </c>
    </row>
    <row r="35" spans="1:29" x14ac:dyDescent="0.25">
      <c r="A35" s="2" t="s">
        <v>115</v>
      </c>
      <c r="C35" s="17">
        <v>0</v>
      </c>
      <c r="D35" s="17">
        <v>7500</v>
      </c>
      <c r="E35" s="17">
        <v>0</v>
      </c>
      <c r="F35" s="17">
        <v>0</v>
      </c>
      <c r="G35" s="17">
        <v>0</v>
      </c>
      <c r="H35" s="17">
        <v>7500</v>
      </c>
      <c r="I35" s="17">
        <v>0</v>
      </c>
      <c r="J35" s="17">
        <v>0</v>
      </c>
      <c r="K35" s="17">
        <v>0</v>
      </c>
      <c r="L35" s="17">
        <v>7500</v>
      </c>
      <c r="M35" s="17">
        <v>0</v>
      </c>
      <c r="N35" s="17">
        <v>0</v>
      </c>
      <c r="O35" s="17">
        <v>0</v>
      </c>
      <c r="P35" s="17">
        <v>0</v>
      </c>
      <c r="Q35" s="17">
        <v>7500</v>
      </c>
      <c r="R35" s="17">
        <v>0</v>
      </c>
      <c r="S35" s="17">
        <v>0</v>
      </c>
      <c r="T35" s="17">
        <v>0</v>
      </c>
      <c r="U35" s="17">
        <v>6000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3">
        <f t="shared" si="23"/>
        <v>36000</v>
      </c>
    </row>
    <row r="36" spans="1:29" ht="15.75" thickBot="1" x14ac:dyDescent="0.3">
      <c r="A36" s="2" t="s">
        <v>51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1">
        <f t="shared" si="23"/>
        <v>0</v>
      </c>
    </row>
    <row r="37" spans="1:29" ht="15.75" thickBot="1" x14ac:dyDescent="0.3">
      <c r="C37" s="72">
        <f>SUM(C32:C36)</f>
        <v>8250</v>
      </c>
      <c r="D37" s="73">
        <f t="shared" ref="D37" si="24">SUM(D32:D36)</f>
        <v>7500</v>
      </c>
      <c r="E37" s="73">
        <f t="shared" ref="E37" si="25">SUM(E32:E36)</f>
        <v>10000</v>
      </c>
      <c r="F37" s="73">
        <f t="shared" ref="F37" si="26">SUM(F32:F36)</f>
        <v>0</v>
      </c>
      <c r="G37" s="73">
        <f t="shared" ref="G37" si="27">SUM(G32:G36)</f>
        <v>250</v>
      </c>
      <c r="H37" s="73">
        <f t="shared" ref="H37:Z37" si="28">SUM(H32:H36)</f>
        <v>7500</v>
      </c>
      <c r="I37" s="73">
        <f t="shared" ref="I37" si="29">SUM(I32:I36)</f>
        <v>0</v>
      </c>
      <c r="J37" s="73">
        <f t="shared" si="28"/>
        <v>0</v>
      </c>
      <c r="K37" s="73">
        <f t="shared" si="28"/>
        <v>0</v>
      </c>
      <c r="L37" s="73">
        <f t="shared" si="28"/>
        <v>7750</v>
      </c>
      <c r="M37" s="73">
        <f t="shared" ref="M37" si="30">SUM(M32:M36)</f>
        <v>10000</v>
      </c>
      <c r="N37" s="73">
        <f t="shared" si="28"/>
        <v>0</v>
      </c>
      <c r="O37" s="73">
        <f t="shared" si="28"/>
        <v>0</v>
      </c>
      <c r="P37" s="73">
        <f t="shared" si="28"/>
        <v>250</v>
      </c>
      <c r="Q37" s="73">
        <f t="shared" si="28"/>
        <v>7500</v>
      </c>
      <c r="R37" s="73">
        <f t="shared" si="28"/>
        <v>10000</v>
      </c>
      <c r="S37" s="73">
        <f t="shared" si="28"/>
        <v>0</v>
      </c>
      <c r="T37" s="73">
        <f t="shared" si="28"/>
        <v>250</v>
      </c>
      <c r="U37" s="73">
        <f t="shared" si="28"/>
        <v>6000</v>
      </c>
      <c r="V37" s="73">
        <f t="shared" si="28"/>
        <v>0</v>
      </c>
      <c r="W37" s="73">
        <f t="shared" si="28"/>
        <v>10000</v>
      </c>
      <c r="X37" s="73">
        <f t="shared" si="28"/>
        <v>0</v>
      </c>
      <c r="Y37" s="73">
        <f t="shared" si="28"/>
        <v>0</v>
      </c>
      <c r="Z37" s="73">
        <f t="shared" si="28"/>
        <v>0</v>
      </c>
      <c r="AA37" s="74">
        <f t="shared" ref="AA37" si="31">SUM(AA32:AA36)</f>
        <v>85250</v>
      </c>
      <c r="AB37" s="56" t="s">
        <v>33</v>
      </c>
      <c r="AC37" s="89" t="s">
        <v>85</v>
      </c>
    </row>
    <row r="38" spans="1:29" x14ac:dyDescent="0.25">
      <c r="A38" s="59" t="s">
        <v>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9" x14ac:dyDescent="0.25">
      <c r="A39" s="2" t="s">
        <v>50</v>
      </c>
      <c r="C39" s="17">
        <v>0</v>
      </c>
      <c r="D39" s="17">
        <v>750</v>
      </c>
      <c r="E39" s="17">
        <v>0</v>
      </c>
      <c r="F39" s="17">
        <v>0</v>
      </c>
      <c r="G39" s="17">
        <v>750</v>
      </c>
      <c r="H39" s="17">
        <v>0</v>
      </c>
      <c r="I39" s="17">
        <v>0</v>
      </c>
      <c r="J39" s="17">
        <v>0</v>
      </c>
      <c r="K39" s="17">
        <v>750</v>
      </c>
      <c r="L39" s="17">
        <v>0</v>
      </c>
      <c r="M39" s="17">
        <v>0</v>
      </c>
      <c r="N39" s="17">
        <v>0</v>
      </c>
      <c r="O39" s="17">
        <v>750</v>
      </c>
      <c r="P39" s="17">
        <v>0</v>
      </c>
      <c r="Q39" s="17">
        <v>0</v>
      </c>
      <c r="R39" s="17">
        <v>0</v>
      </c>
      <c r="S39" s="17">
        <v>750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3">
        <f t="shared" ref="AA39:AA44" si="32">SUM(C39:Z39)</f>
        <v>3750</v>
      </c>
    </row>
    <row r="40" spans="1:29" x14ac:dyDescent="0.25">
      <c r="A40" s="2" t="s">
        <v>43</v>
      </c>
      <c r="C40" s="17">
        <v>0</v>
      </c>
      <c r="D40" s="17">
        <v>150</v>
      </c>
      <c r="E40" s="17">
        <v>0</v>
      </c>
      <c r="F40" s="17">
        <v>0</v>
      </c>
      <c r="G40" s="17">
        <v>150</v>
      </c>
      <c r="H40" s="17">
        <v>0</v>
      </c>
      <c r="I40" s="17">
        <v>0</v>
      </c>
      <c r="J40" s="17">
        <v>0</v>
      </c>
      <c r="K40" s="17">
        <v>150</v>
      </c>
      <c r="L40" s="17">
        <v>0</v>
      </c>
      <c r="M40" s="17">
        <v>0</v>
      </c>
      <c r="N40" s="17">
        <v>0</v>
      </c>
      <c r="O40" s="17">
        <v>150</v>
      </c>
      <c r="P40" s="17">
        <v>0</v>
      </c>
      <c r="Q40" s="17">
        <v>0</v>
      </c>
      <c r="R40" s="17">
        <v>0</v>
      </c>
      <c r="S40" s="17">
        <v>150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3">
        <f t="shared" si="32"/>
        <v>750</v>
      </c>
    </row>
    <row r="41" spans="1:29" x14ac:dyDescent="0.25">
      <c r="A41" s="2" t="s">
        <v>44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3">
        <f t="shared" si="32"/>
        <v>0</v>
      </c>
    </row>
    <row r="42" spans="1:29" x14ac:dyDescent="0.25">
      <c r="A42" s="2" t="s">
        <v>45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3">
        <f t="shared" si="32"/>
        <v>0</v>
      </c>
    </row>
    <row r="43" spans="1:29" x14ac:dyDescent="0.25">
      <c r="A43" s="2" t="s">
        <v>174</v>
      </c>
      <c r="C43" s="17">
        <v>0</v>
      </c>
      <c r="D43" s="17">
        <v>0</v>
      </c>
      <c r="E43" s="17">
        <v>0</v>
      </c>
      <c r="F43" s="17">
        <v>1500</v>
      </c>
      <c r="G43" s="17">
        <v>0</v>
      </c>
      <c r="H43" s="17">
        <v>0</v>
      </c>
      <c r="I43" s="17">
        <v>1500</v>
      </c>
      <c r="J43" s="17">
        <v>0</v>
      </c>
      <c r="K43" s="17">
        <v>0</v>
      </c>
      <c r="L43" s="17">
        <v>0</v>
      </c>
      <c r="M43" s="17">
        <v>1500</v>
      </c>
      <c r="N43" s="17">
        <v>0</v>
      </c>
      <c r="O43" s="17">
        <v>0</v>
      </c>
      <c r="P43" s="17">
        <v>0</v>
      </c>
      <c r="Q43" s="17">
        <v>1500</v>
      </c>
      <c r="R43" s="17">
        <v>0</v>
      </c>
      <c r="S43" s="17">
        <v>0</v>
      </c>
      <c r="T43" s="17">
        <v>0</v>
      </c>
      <c r="U43" s="17">
        <v>1500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3">
        <f t="shared" ref="AA43" si="33">SUM(C43:Z43)</f>
        <v>7500</v>
      </c>
    </row>
    <row r="44" spans="1:29" ht="15.75" thickBot="1" x14ac:dyDescent="0.3">
      <c r="A44" s="2" t="s">
        <v>46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1">
        <f t="shared" si="32"/>
        <v>0</v>
      </c>
    </row>
    <row r="45" spans="1:29" ht="15.75" thickBot="1" x14ac:dyDescent="0.3">
      <c r="C45" s="72">
        <f>SUM(C39:C44)</f>
        <v>0</v>
      </c>
      <c r="D45" s="73">
        <f t="shared" ref="D45:AA45" si="34">SUM(D39:D44)</f>
        <v>900</v>
      </c>
      <c r="E45" s="73">
        <f t="shared" si="34"/>
        <v>0</v>
      </c>
      <c r="F45" s="73">
        <f t="shared" si="34"/>
        <v>1500</v>
      </c>
      <c r="G45" s="73">
        <f t="shared" si="34"/>
        <v>900</v>
      </c>
      <c r="H45" s="73">
        <f t="shared" si="34"/>
        <v>0</v>
      </c>
      <c r="I45" s="73">
        <f t="shared" si="34"/>
        <v>1500</v>
      </c>
      <c r="J45" s="73">
        <f t="shared" ref="J45:Z45" si="35">SUM(J39:J44)</f>
        <v>0</v>
      </c>
      <c r="K45" s="73">
        <f t="shared" ref="K45:Q45" si="36">SUM(K39:K44)</f>
        <v>900</v>
      </c>
      <c r="L45" s="73">
        <f t="shared" si="36"/>
        <v>0</v>
      </c>
      <c r="M45" s="73">
        <f t="shared" si="36"/>
        <v>1500</v>
      </c>
      <c r="N45" s="73">
        <f t="shared" si="36"/>
        <v>0</v>
      </c>
      <c r="O45" s="73">
        <f t="shared" si="36"/>
        <v>900</v>
      </c>
      <c r="P45" s="73">
        <f t="shared" si="36"/>
        <v>0</v>
      </c>
      <c r="Q45" s="73">
        <f t="shared" si="36"/>
        <v>1500</v>
      </c>
      <c r="R45" s="73">
        <f t="shared" si="35"/>
        <v>0</v>
      </c>
      <c r="S45" s="73">
        <f t="shared" si="35"/>
        <v>900</v>
      </c>
      <c r="T45" s="73">
        <f t="shared" si="35"/>
        <v>0</v>
      </c>
      <c r="U45" s="73">
        <f t="shared" si="35"/>
        <v>1500</v>
      </c>
      <c r="V45" s="73">
        <f t="shared" si="35"/>
        <v>0</v>
      </c>
      <c r="W45" s="73">
        <f t="shared" si="35"/>
        <v>0</v>
      </c>
      <c r="X45" s="73">
        <f t="shared" si="35"/>
        <v>0</v>
      </c>
      <c r="Y45" s="73">
        <f t="shared" si="35"/>
        <v>0</v>
      </c>
      <c r="Z45" s="73">
        <f t="shared" si="35"/>
        <v>0</v>
      </c>
      <c r="AA45" s="74">
        <f t="shared" si="34"/>
        <v>12000</v>
      </c>
      <c r="AB45" s="56" t="s">
        <v>34</v>
      </c>
      <c r="AC45" s="89" t="s">
        <v>85</v>
      </c>
    </row>
    <row r="46" spans="1:29" ht="9" customHeight="1" thickBot="1" x14ac:dyDescent="0.3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6"/>
    </row>
    <row r="47" spans="1:29" ht="16.5" thickBot="1" x14ac:dyDescent="0.3">
      <c r="A47" s="108" t="s">
        <v>11</v>
      </c>
      <c r="B47" s="61"/>
      <c r="C47" s="106">
        <f t="shared" ref="C47:I47" si="37">SUM(C24:C44)</f>
        <v>16500</v>
      </c>
      <c r="D47" s="106">
        <f t="shared" si="37"/>
        <v>15900</v>
      </c>
      <c r="E47" s="106">
        <f t="shared" si="37"/>
        <v>20000</v>
      </c>
      <c r="F47" s="106">
        <f t="shared" si="37"/>
        <v>1500</v>
      </c>
      <c r="G47" s="106">
        <f t="shared" si="37"/>
        <v>1400</v>
      </c>
      <c r="H47" s="106">
        <f t="shared" si="37"/>
        <v>15000</v>
      </c>
      <c r="I47" s="106">
        <f t="shared" si="37"/>
        <v>1500</v>
      </c>
      <c r="J47" s="106">
        <f t="shared" ref="J47:Z47" si="38">SUM(J24:J44)</f>
        <v>0</v>
      </c>
      <c r="K47" s="106">
        <f t="shared" si="38"/>
        <v>900</v>
      </c>
      <c r="L47" s="106">
        <f t="shared" si="38"/>
        <v>15500</v>
      </c>
      <c r="M47" s="106">
        <f t="shared" si="38"/>
        <v>21500</v>
      </c>
      <c r="N47" s="106">
        <f t="shared" si="38"/>
        <v>0</v>
      </c>
      <c r="O47" s="106">
        <f t="shared" si="38"/>
        <v>900</v>
      </c>
      <c r="P47" s="106">
        <f t="shared" si="38"/>
        <v>500</v>
      </c>
      <c r="Q47" s="106">
        <f t="shared" si="38"/>
        <v>16500</v>
      </c>
      <c r="R47" s="106">
        <f t="shared" si="38"/>
        <v>20000</v>
      </c>
      <c r="S47" s="106">
        <f t="shared" si="38"/>
        <v>900</v>
      </c>
      <c r="T47" s="106">
        <f t="shared" si="38"/>
        <v>500</v>
      </c>
      <c r="U47" s="106">
        <f t="shared" si="38"/>
        <v>13500</v>
      </c>
      <c r="V47" s="106">
        <f t="shared" si="38"/>
        <v>0</v>
      </c>
      <c r="W47" s="106">
        <f t="shared" si="38"/>
        <v>20000</v>
      </c>
      <c r="X47" s="106">
        <f t="shared" si="38"/>
        <v>0</v>
      </c>
      <c r="Y47" s="106">
        <f t="shared" si="38"/>
        <v>0</v>
      </c>
      <c r="Z47" s="106">
        <f t="shared" si="38"/>
        <v>0</v>
      </c>
      <c r="AA47" s="107">
        <f>AA45+AA37+AA30</f>
        <v>97250</v>
      </c>
    </row>
    <row r="48" spans="1:29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customHeight="1" x14ac:dyDescent="0.25">
      <c r="A50"/>
      <c r="B5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idden="1" x14ac:dyDescent="0.25">
      <c r="B51" s="2">
        <v>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idden="1" x14ac:dyDescent="0.25">
      <c r="A52"/>
      <c r="B52">
        <v>24</v>
      </c>
      <c r="C52" s="41"/>
      <c r="D52" s="41"/>
      <c r="E52" s="4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25">
      <c r="A53"/>
      <c r="B53"/>
      <c r="C53" s="41"/>
      <c r="D53" s="41"/>
      <c r="E53" s="4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5">
      <c r="A54"/>
      <c r="B54"/>
      <c r="C54" s="41"/>
      <c r="D54" s="41"/>
      <c r="E54" s="4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5">
      <c r="A55"/>
      <c r="B55"/>
      <c r="C55" s="41"/>
      <c r="D55" s="41"/>
      <c r="E55" s="4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5">
      <c r="A56"/>
      <c r="B56"/>
      <c r="C56" s="41"/>
      <c r="D56" s="41"/>
      <c r="E56" s="41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5">
      <c r="A57"/>
      <c r="B57"/>
      <c r="C57" s="41"/>
      <c r="D57" s="41"/>
      <c r="E57" s="4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5">
      <c r="A58"/>
      <c r="B58"/>
      <c r="C58" s="41"/>
      <c r="D58" s="41"/>
      <c r="E58" s="4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5">
      <c r="A59" s="51"/>
      <c r="B59"/>
      <c r="C59" s="41"/>
      <c r="D59" s="41"/>
      <c r="E59" s="4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5">
      <c r="A60"/>
      <c r="B60"/>
      <c r="C60" s="41"/>
      <c r="D60" s="41"/>
      <c r="E60" s="4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25">
      <c r="A61"/>
      <c r="B61"/>
      <c r="C61" s="41"/>
      <c r="D61" s="41"/>
      <c r="E61" s="4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5">
      <c r="A62" s="52"/>
      <c r="B62"/>
      <c r="C62" s="41"/>
      <c r="D62" s="41"/>
      <c r="E62" s="4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25">
      <c r="A63"/>
      <c r="B63"/>
      <c r="C63" s="41"/>
      <c r="D63" s="41"/>
      <c r="E63" s="4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5">
      <c r="A64"/>
      <c r="B64"/>
      <c r="C64" s="41"/>
      <c r="D64" s="41"/>
      <c r="E64" s="4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25">
      <c r="A65"/>
      <c r="B65"/>
      <c r="C65" s="41"/>
      <c r="D65" s="41"/>
      <c r="E65" s="4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25">
      <c r="A66"/>
      <c r="B66"/>
      <c r="C66" s="41"/>
      <c r="D66" s="41"/>
      <c r="E66" s="4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25">
      <c r="A67" s="52"/>
      <c r="B67"/>
      <c r="C67" s="41"/>
      <c r="D67" s="41"/>
      <c r="E67" s="4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2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x14ac:dyDescent="0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2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2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x14ac:dyDescent="0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2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3:27" x14ac:dyDescent="0.2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3:27" x14ac:dyDescent="0.2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3:27" x14ac:dyDescent="0.2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</sheetData>
  <mergeCells count="3">
    <mergeCell ref="A2:B2"/>
    <mergeCell ref="C12:Z12"/>
    <mergeCell ref="A1:B1"/>
  </mergeCells>
  <phoneticPr fontId="14" type="noConversion"/>
  <conditionalFormatting sqref="C8">
    <cfRule type="cellIs" dxfId="0" priority="1" operator="lessThan">
      <formula>0</formula>
    </cfRule>
    <cfRule type="colorScale" priority="2">
      <colorScale>
        <cfvo type="formula" val="&quot;&lt;0&quot;"/>
        <cfvo type="formula" val="&quot;&gt;0&quot;"/>
        <color rgb="FFC00000"/>
        <color rgb="FFFFEF9C"/>
      </colorScale>
    </cfRule>
  </conditionalFormatting>
  <dataValidations count="1">
    <dataValidation type="list" allowBlank="1" showInputMessage="1" showErrorMessage="1" sqref="B7" xr:uid="{907286EF-5F71-480F-8683-82334EDDD427}">
      <formula1>$B$51:$B$52</formula1>
    </dataValidation>
  </dataValidations>
  <pageMargins left="0.45" right="0.2" top="0.5" bottom="0.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149C6-3FC8-4356-9EAE-D535512613E7}">
  <sheetPr>
    <pageSetUpPr fitToPage="1"/>
  </sheetPr>
  <dimension ref="A1:XCP101"/>
  <sheetViews>
    <sheetView workbookViewId="0">
      <selection activeCell="A3" sqref="A3"/>
    </sheetView>
  </sheetViews>
  <sheetFormatPr defaultColWidth="9.140625" defaultRowHeight="15" x14ac:dyDescent="0.25"/>
  <cols>
    <col min="1" max="1" width="4.85546875" style="19" customWidth="1"/>
    <col min="2" max="2" width="23.5703125" style="19" customWidth="1"/>
    <col min="3" max="3" width="12.7109375" style="19" customWidth="1"/>
    <col min="4" max="26" width="13.5703125" style="19" customWidth="1"/>
    <col min="27" max="29" width="15.7109375" style="20" customWidth="1"/>
    <col min="30" max="31" width="15.7109375" style="19" customWidth="1"/>
    <col min="32" max="32" width="15.7109375" style="20" customWidth="1"/>
    <col min="33" max="33" width="2.5703125" customWidth="1"/>
    <col min="34" max="34" width="15.7109375" style="21" customWidth="1"/>
    <col min="35" max="16384" width="9.140625" style="21"/>
  </cols>
  <sheetData>
    <row r="1" spans="1:34 16318:16318" ht="19.5" thickBot="1" x14ac:dyDescent="0.35">
      <c r="A1" s="123" t="s">
        <v>53</v>
      </c>
      <c r="B1" s="123"/>
      <c r="C1" s="123"/>
      <c r="D1" s="123"/>
      <c r="E1" s="2"/>
      <c r="F1"/>
      <c r="G1" s="117" t="s">
        <v>171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2"/>
      <c r="X1" s="2"/>
      <c r="Y1" s="2"/>
      <c r="Z1" s="2"/>
      <c r="AB1" s="1" t="s">
        <v>21</v>
      </c>
    </row>
    <row r="2" spans="1:34 16318:16318" ht="15.75" thickBot="1" x14ac:dyDescent="0.3">
      <c r="A2" s="114" t="str">
        <f>'PPP Loan Forgiveness Tracker'!A2:B2</f>
        <v>Sample company Name</v>
      </c>
      <c r="B2" s="116"/>
      <c r="C2" s="116"/>
      <c r="D2" s="115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4 16318:16318" ht="15.75" thickBot="1" x14ac:dyDescent="0.3">
      <c r="A3" s="2"/>
      <c r="B3" s="2"/>
      <c r="C3" s="2"/>
      <c r="D3" s="2"/>
      <c r="E3" s="2"/>
      <c r="F3" s="2"/>
      <c r="G3" s="18" t="s">
        <v>90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 16318:16318" ht="19.5" thickBot="1" x14ac:dyDescent="0.35">
      <c r="A4" s="1" t="s">
        <v>54</v>
      </c>
      <c r="B4" s="2"/>
      <c r="C4" s="66">
        <f>'PPP Loan Forgiveness Tracker'!C6</f>
        <v>43936</v>
      </c>
      <c r="D4" s="67" t="s">
        <v>56</v>
      </c>
      <c r="E4" s="66">
        <f>'PPP Loan Forgiveness Tracker'!C7</f>
        <v>44104</v>
      </c>
      <c r="G4" s="18" t="s">
        <v>55</v>
      </c>
      <c r="AA4" s="19"/>
      <c r="AB4" s="19"/>
      <c r="AC4" s="19"/>
    </row>
    <row r="5" spans="1:34 16318:16318" ht="19.5" thickBot="1" x14ac:dyDescent="0.35">
      <c r="A5" s="1"/>
      <c r="B5" s="2"/>
      <c r="C5" s="2"/>
      <c r="D5" s="2"/>
      <c r="E5" s="2"/>
      <c r="G5" s="18"/>
      <c r="AA5" s="19"/>
      <c r="AB5" s="19"/>
      <c r="AC5" s="19"/>
    </row>
    <row r="6" spans="1:34 16318:16318" ht="19.5" thickBot="1" x14ac:dyDescent="0.35">
      <c r="A6" s="1"/>
      <c r="B6" s="2"/>
      <c r="C6" s="2"/>
      <c r="D6" s="2"/>
      <c r="E6" s="2"/>
      <c r="G6" s="18"/>
      <c r="AA6" s="19"/>
      <c r="AB6" s="18" t="s">
        <v>84</v>
      </c>
      <c r="AC6" s="19"/>
      <c r="AD6" s="84">
        <f>100000/52*'PPP Loan Forgiveness Tracker'!B7</f>
        <v>46153.846153846156</v>
      </c>
      <c r="AE6" s="98" t="s">
        <v>173</v>
      </c>
    </row>
    <row r="7" spans="1:34 16318:16318" ht="19.5" customHeight="1" thickBot="1" x14ac:dyDescent="0.35">
      <c r="A7" s="1"/>
      <c r="B7" s="2"/>
      <c r="C7" s="69" t="s">
        <v>57</v>
      </c>
      <c r="D7" s="69" t="s">
        <v>58</v>
      </c>
      <c r="E7" s="69" t="s">
        <v>59</v>
      </c>
      <c r="F7" s="69" t="s">
        <v>60</v>
      </c>
      <c r="G7" s="69" t="s">
        <v>61</v>
      </c>
      <c r="H7" s="69" t="s">
        <v>62</v>
      </c>
      <c r="I7" s="69" t="s">
        <v>63</v>
      </c>
      <c r="J7" s="69" t="s">
        <v>64</v>
      </c>
      <c r="K7" s="69" t="s">
        <v>65</v>
      </c>
      <c r="L7" s="69" t="s">
        <v>66</v>
      </c>
      <c r="M7" s="69" t="s">
        <v>67</v>
      </c>
      <c r="N7" s="69" t="s">
        <v>68</v>
      </c>
      <c r="O7" s="69" t="s">
        <v>69</v>
      </c>
      <c r="P7" s="69" t="s">
        <v>70</v>
      </c>
      <c r="Q7" s="69" t="s">
        <v>71</v>
      </c>
      <c r="R7" s="69" t="s">
        <v>72</v>
      </c>
      <c r="S7" s="69" t="s">
        <v>73</v>
      </c>
      <c r="T7" s="69" t="s">
        <v>74</v>
      </c>
      <c r="U7" s="69" t="s">
        <v>75</v>
      </c>
      <c r="V7" s="69" t="s">
        <v>76</v>
      </c>
      <c r="W7" s="69" t="s">
        <v>77</v>
      </c>
      <c r="X7" s="69" t="s">
        <v>78</v>
      </c>
      <c r="Y7" s="69" t="s">
        <v>79</v>
      </c>
      <c r="Z7" s="69" t="s">
        <v>80</v>
      </c>
      <c r="AA7" s="19"/>
      <c r="AB7" s="19"/>
      <c r="AC7" s="19"/>
      <c r="AE7" s="99" t="s">
        <v>172</v>
      </c>
      <c r="AF7" s="97"/>
      <c r="AG7" s="97"/>
      <c r="AH7" s="97"/>
    </row>
    <row r="8" spans="1:34 16318:16318" ht="19.5" thickBot="1" x14ac:dyDescent="0.35">
      <c r="A8" s="1"/>
      <c r="B8" s="2"/>
      <c r="C8" s="111" t="s">
        <v>52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9"/>
      <c r="AF8" s="97"/>
      <c r="AG8" s="97"/>
      <c r="AH8" s="97"/>
    </row>
    <row r="9" spans="1:34 16318:16318" s="18" customFormat="1" ht="30" x14ac:dyDescent="0.25">
      <c r="A9" s="22"/>
      <c r="B9" s="23" t="s">
        <v>30</v>
      </c>
      <c r="C9" s="64">
        <f>'PPP Loan Forgiveness Tracker'!C13</f>
        <v>43943</v>
      </c>
      <c r="D9" s="64">
        <f>C9+7</f>
        <v>43950</v>
      </c>
      <c r="E9" s="64">
        <f t="shared" ref="E9:Z9" si="0">D9+7</f>
        <v>43957</v>
      </c>
      <c r="F9" s="64">
        <f t="shared" si="0"/>
        <v>43964</v>
      </c>
      <c r="G9" s="64">
        <f t="shared" si="0"/>
        <v>43971</v>
      </c>
      <c r="H9" s="64">
        <f t="shared" si="0"/>
        <v>43978</v>
      </c>
      <c r="I9" s="64">
        <f t="shared" si="0"/>
        <v>43985</v>
      </c>
      <c r="J9" s="64">
        <f t="shared" si="0"/>
        <v>43992</v>
      </c>
      <c r="K9" s="64">
        <f t="shared" si="0"/>
        <v>43999</v>
      </c>
      <c r="L9" s="64">
        <f t="shared" si="0"/>
        <v>44006</v>
      </c>
      <c r="M9" s="64">
        <f t="shared" si="0"/>
        <v>44013</v>
      </c>
      <c r="N9" s="64">
        <f t="shared" si="0"/>
        <v>44020</v>
      </c>
      <c r="O9" s="64">
        <f t="shared" si="0"/>
        <v>44027</v>
      </c>
      <c r="P9" s="64">
        <f t="shared" si="0"/>
        <v>44034</v>
      </c>
      <c r="Q9" s="64">
        <f t="shared" si="0"/>
        <v>44041</v>
      </c>
      <c r="R9" s="64">
        <f t="shared" si="0"/>
        <v>44048</v>
      </c>
      <c r="S9" s="64">
        <f t="shared" si="0"/>
        <v>44055</v>
      </c>
      <c r="T9" s="64">
        <f t="shared" si="0"/>
        <v>44062</v>
      </c>
      <c r="U9" s="64">
        <f t="shared" si="0"/>
        <v>44069</v>
      </c>
      <c r="V9" s="64">
        <f t="shared" si="0"/>
        <v>44076</v>
      </c>
      <c r="W9" s="64">
        <f t="shared" si="0"/>
        <v>44083</v>
      </c>
      <c r="X9" s="64">
        <f t="shared" si="0"/>
        <v>44090</v>
      </c>
      <c r="Y9" s="64">
        <f t="shared" si="0"/>
        <v>44097</v>
      </c>
      <c r="Z9" s="64">
        <f t="shared" si="0"/>
        <v>44104</v>
      </c>
      <c r="AA9" s="24" t="s">
        <v>14</v>
      </c>
      <c r="AB9" s="24" t="s">
        <v>81</v>
      </c>
      <c r="AC9" s="24" t="s">
        <v>15</v>
      </c>
      <c r="AD9" s="24" t="s">
        <v>16</v>
      </c>
      <c r="AE9" s="24" t="s">
        <v>22</v>
      </c>
      <c r="AF9" s="24" t="s">
        <v>17</v>
      </c>
      <c r="AH9" s="85" t="s">
        <v>18</v>
      </c>
    </row>
    <row r="10" spans="1:34 16318:16318" ht="15" customHeight="1" x14ac:dyDescent="0.25">
      <c r="A10" s="25"/>
      <c r="B10" s="96" t="s">
        <v>96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38">
        <f>SUM(D10:Z10)</f>
        <v>0</v>
      </c>
      <c r="AB10" s="39">
        <f t="shared" ref="AB10:AB90" si="1">IF((AA10)&gt;AD$6,AD$6-AA10,0)</f>
        <v>0</v>
      </c>
      <c r="AC10" s="40">
        <f>SUM(AA10:AB10)</f>
        <v>0</v>
      </c>
      <c r="AD10" s="42">
        <v>0</v>
      </c>
      <c r="AE10" s="42">
        <v>0</v>
      </c>
      <c r="AF10" s="37">
        <v>0</v>
      </c>
      <c r="AG10" s="41"/>
      <c r="AH10" s="86">
        <f t="shared" ref="AH10" si="2">SUM(AC10:AF10)</f>
        <v>0</v>
      </c>
      <c r="XCP10" s="27">
        <f>SUM(A10:XCO10)</f>
        <v>0</v>
      </c>
    </row>
    <row r="11" spans="1:34 16318:16318" ht="15" customHeight="1" x14ac:dyDescent="0.25">
      <c r="A11" s="25"/>
      <c r="B11" s="96" t="s">
        <v>97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38">
        <f t="shared" ref="AA11:AA90" si="3">SUM(D11:Z11)</f>
        <v>0</v>
      </c>
      <c r="AB11" s="39">
        <f t="shared" si="1"/>
        <v>0</v>
      </c>
      <c r="AC11" s="40">
        <f t="shared" ref="AC11:AC90" si="4">SUM(AA11:AB11)</f>
        <v>0</v>
      </c>
      <c r="AD11" s="42">
        <v>0</v>
      </c>
      <c r="AE11" s="42">
        <v>0</v>
      </c>
      <c r="AF11" s="37">
        <v>0</v>
      </c>
      <c r="AG11" s="41"/>
      <c r="AH11" s="86">
        <f t="shared" ref="AH11:AH90" si="5">SUM(AC11:AF11)</f>
        <v>0</v>
      </c>
      <c r="XCP11" s="27"/>
    </row>
    <row r="12" spans="1:34 16318:16318" ht="15" customHeight="1" x14ac:dyDescent="0.25">
      <c r="A12" s="25"/>
      <c r="B12" s="96" t="s">
        <v>98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38">
        <f t="shared" si="3"/>
        <v>0</v>
      </c>
      <c r="AB12" s="39">
        <f t="shared" si="1"/>
        <v>0</v>
      </c>
      <c r="AC12" s="40">
        <f t="shared" si="4"/>
        <v>0</v>
      </c>
      <c r="AD12" s="42">
        <v>0</v>
      </c>
      <c r="AE12" s="42">
        <v>0</v>
      </c>
      <c r="AF12" s="37">
        <v>0</v>
      </c>
      <c r="AG12" s="41"/>
      <c r="AH12" s="86">
        <f t="shared" si="5"/>
        <v>0</v>
      </c>
      <c r="XCP12" s="27"/>
    </row>
    <row r="13" spans="1:34 16318:16318" ht="15" customHeight="1" x14ac:dyDescent="0.25">
      <c r="A13" s="25"/>
      <c r="B13" s="96" t="s">
        <v>23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38">
        <f t="shared" si="3"/>
        <v>0</v>
      </c>
      <c r="AB13" s="39">
        <f t="shared" si="1"/>
        <v>0</v>
      </c>
      <c r="AC13" s="40">
        <f t="shared" si="4"/>
        <v>0</v>
      </c>
      <c r="AD13" s="42">
        <v>0</v>
      </c>
      <c r="AE13" s="42">
        <v>0</v>
      </c>
      <c r="AF13" s="37">
        <v>0</v>
      </c>
      <c r="AG13" s="41"/>
      <c r="AH13" s="86">
        <f t="shared" si="5"/>
        <v>0</v>
      </c>
      <c r="XCP13" s="27"/>
    </row>
    <row r="14" spans="1:34 16318:16318" ht="15" customHeight="1" x14ac:dyDescent="0.25">
      <c r="A14" s="25"/>
      <c r="B14" s="96" t="s">
        <v>24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38">
        <f t="shared" si="3"/>
        <v>0</v>
      </c>
      <c r="AB14" s="39">
        <f t="shared" si="1"/>
        <v>0</v>
      </c>
      <c r="AC14" s="40">
        <f t="shared" si="4"/>
        <v>0</v>
      </c>
      <c r="AD14" s="42">
        <v>0</v>
      </c>
      <c r="AE14" s="42">
        <v>0</v>
      </c>
      <c r="AF14" s="37">
        <v>0</v>
      </c>
      <c r="AG14" s="41"/>
      <c r="AH14" s="86">
        <f t="shared" si="5"/>
        <v>0</v>
      </c>
      <c r="XCP14" s="27"/>
    </row>
    <row r="15" spans="1:34 16318:16318" ht="15" customHeight="1" x14ac:dyDescent="0.25">
      <c r="A15" s="25"/>
      <c r="B15" s="96" t="s">
        <v>25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38">
        <f t="shared" si="3"/>
        <v>0</v>
      </c>
      <c r="AB15" s="39">
        <f>IF((AA15)&gt;AD$6,AD$6-AA15,0)</f>
        <v>0</v>
      </c>
      <c r="AC15" s="40">
        <f t="shared" si="4"/>
        <v>0</v>
      </c>
      <c r="AD15" s="42">
        <v>0</v>
      </c>
      <c r="AE15" s="42">
        <v>0</v>
      </c>
      <c r="AF15" s="37">
        <v>0</v>
      </c>
      <c r="AG15" s="41"/>
      <c r="AH15" s="86">
        <f t="shared" si="5"/>
        <v>0</v>
      </c>
      <c r="XCP15" s="27"/>
    </row>
    <row r="16" spans="1:34 16318:16318" ht="15" customHeight="1" x14ac:dyDescent="0.25">
      <c r="A16" s="25"/>
      <c r="B16" s="96" t="s">
        <v>26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38">
        <f t="shared" si="3"/>
        <v>0</v>
      </c>
      <c r="AB16" s="39">
        <f t="shared" si="1"/>
        <v>0</v>
      </c>
      <c r="AC16" s="40">
        <f t="shared" si="4"/>
        <v>0</v>
      </c>
      <c r="AD16" s="42">
        <v>0</v>
      </c>
      <c r="AE16" s="42">
        <v>0</v>
      </c>
      <c r="AF16" s="37">
        <v>0</v>
      </c>
      <c r="AG16" s="41"/>
      <c r="AH16" s="86">
        <f t="shared" si="5"/>
        <v>0</v>
      </c>
      <c r="XCP16" s="27"/>
    </row>
    <row r="17" spans="1:34 16318:16318" ht="15" customHeight="1" x14ac:dyDescent="0.25">
      <c r="A17" s="25"/>
      <c r="B17" s="96" t="s">
        <v>27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38">
        <f t="shared" si="3"/>
        <v>0</v>
      </c>
      <c r="AB17" s="39">
        <f t="shared" si="1"/>
        <v>0</v>
      </c>
      <c r="AC17" s="40">
        <f t="shared" si="4"/>
        <v>0</v>
      </c>
      <c r="AD17" s="42">
        <v>0</v>
      </c>
      <c r="AE17" s="42">
        <v>0</v>
      </c>
      <c r="AF17" s="37">
        <v>0</v>
      </c>
      <c r="AG17" s="41"/>
      <c r="AH17" s="86">
        <f t="shared" si="5"/>
        <v>0</v>
      </c>
      <c r="XCP17" s="27"/>
    </row>
    <row r="18" spans="1:34 16318:16318" ht="15" customHeight="1" x14ac:dyDescent="0.25">
      <c r="A18" s="25"/>
      <c r="B18" s="96" t="s">
        <v>28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38">
        <f t="shared" si="3"/>
        <v>0</v>
      </c>
      <c r="AB18" s="39">
        <f t="shared" si="1"/>
        <v>0</v>
      </c>
      <c r="AC18" s="40">
        <f t="shared" si="4"/>
        <v>0</v>
      </c>
      <c r="AD18" s="42">
        <v>0</v>
      </c>
      <c r="AE18" s="42">
        <v>0</v>
      </c>
      <c r="AF18" s="37">
        <v>0</v>
      </c>
      <c r="AG18" s="41"/>
      <c r="AH18" s="86">
        <f t="shared" si="5"/>
        <v>0</v>
      </c>
      <c r="XCP18" s="27"/>
    </row>
    <row r="19" spans="1:34 16318:16318" ht="15" customHeight="1" x14ac:dyDescent="0.25">
      <c r="A19" s="25"/>
      <c r="B19" s="96" t="s">
        <v>29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38">
        <f t="shared" si="3"/>
        <v>0</v>
      </c>
      <c r="AB19" s="39">
        <f t="shared" si="1"/>
        <v>0</v>
      </c>
      <c r="AC19" s="40">
        <f t="shared" si="4"/>
        <v>0</v>
      </c>
      <c r="AD19" s="42">
        <v>0</v>
      </c>
      <c r="AE19" s="42">
        <v>0</v>
      </c>
      <c r="AF19" s="37">
        <v>0</v>
      </c>
      <c r="AG19" s="41"/>
      <c r="AH19" s="86">
        <f t="shared" si="5"/>
        <v>0</v>
      </c>
      <c r="XCP19" s="27"/>
    </row>
    <row r="20" spans="1:34 16318:16318" ht="15" customHeight="1" x14ac:dyDescent="0.25">
      <c r="A20" s="25"/>
      <c r="B20" s="96" t="s">
        <v>99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38">
        <f t="shared" si="3"/>
        <v>0</v>
      </c>
      <c r="AB20" s="39">
        <f t="shared" si="1"/>
        <v>0</v>
      </c>
      <c r="AC20" s="40">
        <f t="shared" si="4"/>
        <v>0</v>
      </c>
      <c r="AD20" s="42">
        <v>0</v>
      </c>
      <c r="AE20" s="42">
        <v>0</v>
      </c>
      <c r="AF20" s="37">
        <v>0</v>
      </c>
      <c r="AG20" s="41"/>
      <c r="AH20" s="86">
        <f t="shared" si="5"/>
        <v>0</v>
      </c>
      <c r="XCP20" s="27"/>
    </row>
    <row r="21" spans="1:34 16318:16318" ht="15" customHeight="1" x14ac:dyDescent="0.25">
      <c r="A21" s="25"/>
      <c r="B21" s="96" t="s">
        <v>100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38">
        <f t="shared" si="3"/>
        <v>0</v>
      </c>
      <c r="AB21" s="39">
        <f t="shared" si="1"/>
        <v>0</v>
      </c>
      <c r="AC21" s="40">
        <f t="shared" si="4"/>
        <v>0</v>
      </c>
      <c r="AD21" s="42">
        <v>0</v>
      </c>
      <c r="AE21" s="42">
        <v>0</v>
      </c>
      <c r="AF21" s="37">
        <v>0</v>
      </c>
      <c r="AG21" s="41"/>
      <c r="AH21" s="86">
        <f t="shared" si="5"/>
        <v>0</v>
      </c>
      <c r="XCP21" s="27"/>
    </row>
    <row r="22" spans="1:34 16318:16318" ht="15" customHeight="1" x14ac:dyDescent="0.25">
      <c r="A22" s="25"/>
      <c r="B22" s="96" t="s">
        <v>101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38">
        <f t="shared" si="3"/>
        <v>0</v>
      </c>
      <c r="AB22" s="39">
        <f t="shared" si="1"/>
        <v>0</v>
      </c>
      <c r="AC22" s="40">
        <f t="shared" si="4"/>
        <v>0</v>
      </c>
      <c r="AD22" s="42">
        <v>0</v>
      </c>
      <c r="AE22" s="42">
        <v>0</v>
      </c>
      <c r="AF22" s="37">
        <v>0</v>
      </c>
      <c r="AG22" s="41"/>
      <c r="AH22" s="86">
        <f t="shared" si="5"/>
        <v>0</v>
      </c>
      <c r="XCP22" s="27"/>
    </row>
    <row r="23" spans="1:34 16318:16318" ht="15" customHeight="1" x14ac:dyDescent="0.25">
      <c r="A23" s="25"/>
      <c r="B23" s="96" t="s">
        <v>83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38">
        <f t="shared" si="3"/>
        <v>0</v>
      </c>
      <c r="AB23" s="39">
        <f t="shared" si="1"/>
        <v>0</v>
      </c>
      <c r="AC23" s="40">
        <f t="shared" si="4"/>
        <v>0</v>
      </c>
      <c r="AD23" s="42">
        <v>0</v>
      </c>
      <c r="AE23" s="42">
        <v>0</v>
      </c>
      <c r="AF23" s="37">
        <v>0</v>
      </c>
      <c r="AG23" s="41"/>
      <c r="AH23" s="86">
        <f t="shared" si="5"/>
        <v>0</v>
      </c>
      <c r="XCP23" s="27"/>
    </row>
    <row r="24" spans="1:34 16318:16318" ht="15" customHeight="1" x14ac:dyDescent="0.25">
      <c r="A24" s="25"/>
      <c r="B24" s="96" t="s">
        <v>102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38">
        <f t="shared" si="3"/>
        <v>0</v>
      </c>
      <c r="AB24" s="39">
        <f t="shared" si="1"/>
        <v>0</v>
      </c>
      <c r="AC24" s="40">
        <f t="shared" si="4"/>
        <v>0</v>
      </c>
      <c r="AD24" s="42">
        <v>0</v>
      </c>
      <c r="AE24" s="42">
        <v>0</v>
      </c>
      <c r="AF24" s="37">
        <v>0</v>
      </c>
      <c r="AG24" s="41"/>
      <c r="AH24" s="86">
        <f t="shared" si="5"/>
        <v>0</v>
      </c>
      <c r="XCP24" s="27"/>
    </row>
    <row r="25" spans="1:34 16318:16318" ht="15" customHeight="1" x14ac:dyDescent="0.25">
      <c r="A25" s="25"/>
      <c r="B25" s="96" t="s">
        <v>103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38">
        <f t="shared" si="3"/>
        <v>0</v>
      </c>
      <c r="AB25" s="39">
        <f t="shared" si="1"/>
        <v>0</v>
      </c>
      <c r="AC25" s="40">
        <f t="shared" si="4"/>
        <v>0</v>
      </c>
      <c r="AD25" s="42">
        <v>0</v>
      </c>
      <c r="AE25" s="42">
        <v>0</v>
      </c>
      <c r="AF25" s="37">
        <v>0</v>
      </c>
      <c r="AG25" s="41"/>
      <c r="AH25" s="86">
        <f t="shared" si="5"/>
        <v>0</v>
      </c>
      <c r="XCP25" s="27"/>
    </row>
    <row r="26" spans="1:34 16318:16318" ht="15" customHeight="1" x14ac:dyDescent="0.25">
      <c r="A26" s="25"/>
      <c r="B26" s="96" t="s">
        <v>104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38">
        <f t="shared" si="3"/>
        <v>0</v>
      </c>
      <c r="AB26" s="39">
        <f t="shared" si="1"/>
        <v>0</v>
      </c>
      <c r="AC26" s="40">
        <f t="shared" si="4"/>
        <v>0</v>
      </c>
      <c r="AD26" s="42">
        <v>0</v>
      </c>
      <c r="AE26" s="42">
        <v>0</v>
      </c>
      <c r="AF26" s="37">
        <v>0</v>
      </c>
      <c r="AG26" s="41"/>
      <c r="AH26" s="86">
        <f t="shared" si="5"/>
        <v>0</v>
      </c>
      <c r="XCP26" s="27"/>
    </row>
    <row r="27" spans="1:34 16318:16318" ht="15" customHeight="1" x14ac:dyDescent="0.25">
      <c r="A27" s="25"/>
      <c r="B27" s="96" t="s">
        <v>105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38">
        <f t="shared" si="3"/>
        <v>0</v>
      </c>
      <c r="AB27" s="39">
        <f t="shared" si="1"/>
        <v>0</v>
      </c>
      <c r="AC27" s="40">
        <f t="shared" si="4"/>
        <v>0</v>
      </c>
      <c r="AD27" s="42">
        <v>0</v>
      </c>
      <c r="AE27" s="42">
        <v>0</v>
      </c>
      <c r="AF27" s="37">
        <v>0</v>
      </c>
      <c r="AG27" s="41"/>
      <c r="AH27" s="86">
        <f t="shared" si="5"/>
        <v>0</v>
      </c>
      <c r="XCP27" s="27"/>
    </row>
    <row r="28" spans="1:34 16318:16318" ht="15" customHeight="1" x14ac:dyDescent="0.25">
      <c r="A28" s="25"/>
      <c r="B28" s="96" t="s">
        <v>106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38">
        <f t="shared" si="3"/>
        <v>0</v>
      </c>
      <c r="AB28" s="39">
        <f t="shared" si="1"/>
        <v>0</v>
      </c>
      <c r="AC28" s="40">
        <f t="shared" si="4"/>
        <v>0</v>
      </c>
      <c r="AD28" s="42">
        <v>0</v>
      </c>
      <c r="AE28" s="42">
        <v>0</v>
      </c>
      <c r="AF28" s="37">
        <v>0</v>
      </c>
      <c r="AG28" s="41"/>
      <c r="AH28" s="86">
        <f t="shared" si="5"/>
        <v>0</v>
      </c>
      <c r="XCP28" s="27"/>
    </row>
    <row r="29" spans="1:34 16318:16318" ht="15" customHeight="1" x14ac:dyDescent="0.25">
      <c r="A29" s="25"/>
      <c r="B29" s="96" t="s">
        <v>107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38">
        <f t="shared" si="3"/>
        <v>0</v>
      </c>
      <c r="AB29" s="39">
        <f t="shared" si="1"/>
        <v>0</v>
      </c>
      <c r="AC29" s="40">
        <f t="shared" si="4"/>
        <v>0</v>
      </c>
      <c r="AD29" s="42">
        <v>0</v>
      </c>
      <c r="AE29" s="42">
        <v>0</v>
      </c>
      <c r="AF29" s="37">
        <v>0</v>
      </c>
      <c r="AG29" s="41"/>
      <c r="AH29" s="86">
        <f t="shared" si="5"/>
        <v>0</v>
      </c>
      <c r="XCP29" s="27"/>
    </row>
    <row r="30" spans="1:34 16318:16318" ht="15" customHeight="1" x14ac:dyDescent="0.25">
      <c r="A30" s="25"/>
      <c r="B30" s="96" t="s">
        <v>108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38">
        <f t="shared" si="3"/>
        <v>0</v>
      </c>
      <c r="AB30" s="39">
        <f t="shared" si="1"/>
        <v>0</v>
      </c>
      <c r="AC30" s="40">
        <f t="shared" si="4"/>
        <v>0</v>
      </c>
      <c r="AD30" s="42">
        <v>0</v>
      </c>
      <c r="AE30" s="42">
        <v>0</v>
      </c>
      <c r="AF30" s="37">
        <v>0</v>
      </c>
      <c r="AG30" s="41"/>
      <c r="AH30" s="86">
        <f t="shared" si="5"/>
        <v>0</v>
      </c>
      <c r="XCP30" s="27"/>
    </row>
    <row r="31" spans="1:34 16318:16318" ht="15" customHeight="1" x14ac:dyDescent="0.25">
      <c r="A31" s="25"/>
      <c r="B31" s="96" t="s">
        <v>109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38">
        <f t="shared" si="3"/>
        <v>0</v>
      </c>
      <c r="AB31" s="39">
        <f t="shared" si="1"/>
        <v>0</v>
      </c>
      <c r="AC31" s="40">
        <f t="shared" si="4"/>
        <v>0</v>
      </c>
      <c r="AD31" s="42">
        <v>0</v>
      </c>
      <c r="AE31" s="42">
        <v>0</v>
      </c>
      <c r="AF31" s="37">
        <v>0</v>
      </c>
      <c r="AG31" s="41"/>
      <c r="AH31" s="86">
        <f t="shared" si="5"/>
        <v>0</v>
      </c>
      <c r="XCP31" s="27"/>
    </row>
    <row r="32" spans="1:34 16318:16318" ht="15" customHeight="1" x14ac:dyDescent="0.25">
      <c r="A32" s="25"/>
      <c r="B32" s="96" t="s">
        <v>110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38">
        <f t="shared" si="3"/>
        <v>0</v>
      </c>
      <c r="AB32" s="39">
        <f t="shared" si="1"/>
        <v>0</v>
      </c>
      <c r="AC32" s="40">
        <f t="shared" si="4"/>
        <v>0</v>
      </c>
      <c r="AD32" s="42">
        <v>0</v>
      </c>
      <c r="AE32" s="42">
        <v>0</v>
      </c>
      <c r="AF32" s="37">
        <v>0</v>
      </c>
      <c r="AG32" s="41"/>
      <c r="AH32" s="86">
        <f t="shared" si="5"/>
        <v>0</v>
      </c>
      <c r="XCP32" s="27"/>
    </row>
    <row r="33" spans="1:34 16318:16318" ht="15" customHeight="1" x14ac:dyDescent="0.25">
      <c r="A33" s="25"/>
      <c r="B33" s="96" t="s">
        <v>111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38">
        <f t="shared" si="3"/>
        <v>0</v>
      </c>
      <c r="AB33" s="39">
        <f t="shared" si="1"/>
        <v>0</v>
      </c>
      <c r="AC33" s="40">
        <f t="shared" si="4"/>
        <v>0</v>
      </c>
      <c r="AD33" s="42">
        <v>0</v>
      </c>
      <c r="AE33" s="42">
        <v>0</v>
      </c>
      <c r="AF33" s="37">
        <v>0</v>
      </c>
      <c r="AG33" s="41"/>
      <c r="AH33" s="86">
        <f t="shared" si="5"/>
        <v>0</v>
      </c>
      <c r="XCP33" s="27"/>
    </row>
    <row r="34" spans="1:34 16318:16318" ht="15" customHeight="1" x14ac:dyDescent="0.25">
      <c r="A34" s="25"/>
      <c r="B34" s="96" t="s">
        <v>112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38">
        <f t="shared" si="3"/>
        <v>0</v>
      </c>
      <c r="AB34" s="39">
        <f t="shared" si="1"/>
        <v>0</v>
      </c>
      <c r="AC34" s="40">
        <f t="shared" si="4"/>
        <v>0</v>
      </c>
      <c r="AD34" s="42">
        <v>0</v>
      </c>
      <c r="AE34" s="42">
        <v>0</v>
      </c>
      <c r="AF34" s="37">
        <v>0</v>
      </c>
      <c r="AG34" s="41"/>
      <c r="AH34" s="86">
        <f t="shared" si="5"/>
        <v>0</v>
      </c>
      <c r="XCP34" s="27"/>
    </row>
    <row r="35" spans="1:34 16318:16318" ht="15" customHeight="1" x14ac:dyDescent="0.25">
      <c r="A35" s="25"/>
      <c r="B35" s="96" t="s">
        <v>113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38">
        <f t="shared" si="3"/>
        <v>0</v>
      </c>
      <c r="AB35" s="39">
        <f t="shared" si="1"/>
        <v>0</v>
      </c>
      <c r="AC35" s="40">
        <f t="shared" si="4"/>
        <v>0</v>
      </c>
      <c r="AD35" s="42">
        <v>0</v>
      </c>
      <c r="AE35" s="42">
        <v>0</v>
      </c>
      <c r="AF35" s="37">
        <v>0</v>
      </c>
      <c r="AG35" s="41"/>
      <c r="AH35" s="86">
        <f t="shared" si="5"/>
        <v>0</v>
      </c>
      <c r="XCP35" s="27"/>
    </row>
    <row r="36" spans="1:34 16318:16318" ht="15" customHeight="1" x14ac:dyDescent="0.25">
      <c r="A36" s="25"/>
      <c r="B36" s="96" t="s">
        <v>114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38">
        <f t="shared" si="3"/>
        <v>0</v>
      </c>
      <c r="AB36" s="39">
        <f t="shared" si="1"/>
        <v>0</v>
      </c>
      <c r="AC36" s="40">
        <f t="shared" si="4"/>
        <v>0</v>
      </c>
      <c r="AD36" s="42">
        <v>0</v>
      </c>
      <c r="AE36" s="42">
        <v>0</v>
      </c>
      <c r="AF36" s="37">
        <v>0</v>
      </c>
      <c r="AG36" s="41"/>
      <c r="AH36" s="86">
        <f t="shared" si="5"/>
        <v>0</v>
      </c>
      <c r="XCP36" s="27"/>
    </row>
    <row r="37" spans="1:34 16318:16318" ht="15" customHeight="1" x14ac:dyDescent="0.25">
      <c r="A37" s="25"/>
      <c r="B37" s="96" t="s">
        <v>91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38">
        <f t="shared" si="3"/>
        <v>0</v>
      </c>
      <c r="AB37" s="39">
        <f t="shared" si="1"/>
        <v>0</v>
      </c>
      <c r="AC37" s="40">
        <f t="shared" si="4"/>
        <v>0</v>
      </c>
      <c r="AD37" s="42">
        <v>0</v>
      </c>
      <c r="AE37" s="42">
        <v>0</v>
      </c>
      <c r="AF37" s="37">
        <v>0</v>
      </c>
      <c r="AG37" s="41"/>
      <c r="AH37" s="86">
        <f t="shared" si="5"/>
        <v>0</v>
      </c>
      <c r="XCP37" s="27"/>
    </row>
    <row r="38" spans="1:34 16318:16318" ht="15" customHeight="1" x14ac:dyDescent="0.25">
      <c r="A38" s="25"/>
      <c r="B38" s="96" t="s">
        <v>92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38">
        <f t="shared" ref="AA38:AA89" si="6">SUM(D38:Z38)</f>
        <v>0</v>
      </c>
      <c r="AB38" s="39">
        <f t="shared" ref="AB38:AB89" si="7">IF((AA38)&gt;AD$6,AD$6-AA38,0)</f>
        <v>0</v>
      </c>
      <c r="AC38" s="40">
        <f t="shared" ref="AC38:AC89" si="8">SUM(AA38:AB38)</f>
        <v>0</v>
      </c>
      <c r="AD38" s="42">
        <v>0</v>
      </c>
      <c r="AE38" s="42">
        <v>0</v>
      </c>
      <c r="AF38" s="37">
        <v>0</v>
      </c>
      <c r="AG38" s="41"/>
      <c r="AH38" s="86">
        <f t="shared" ref="AH38:AH89" si="9">SUM(AC38:AF38)</f>
        <v>0</v>
      </c>
      <c r="XCP38" s="27"/>
    </row>
    <row r="39" spans="1:34 16318:16318" ht="15" customHeight="1" x14ac:dyDescent="0.25">
      <c r="A39" s="25"/>
      <c r="B39" s="96" t="s">
        <v>116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38">
        <f t="shared" si="6"/>
        <v>0</v>
      </c>
      <c r="AB39" s="39">
        <f t="shared" si="7"/>
        <v>0</v>
      </c>
      <c r="AC39" s="40">
        <f t="shared" si="8"/>
        <v>0</v>
      </c>
      <c r="AD39" s="42">
        <v>0</v>
      </c>
      <c r="AE39" s="42">
        <v>0</v>
      </c>
      <c r="AF39" s="37">
        <v>0</v>
      </c>
      <c r="AG39" s="41"/>
      <c r="AH39" s="86">
        <f t="shared" si="9"/>
        <v>0</v>
      </c>
      <c r="XCP39" s="27"/>
    </row>
    <row r="40" spans="1:34 16318:16318" ht="15" customHeight="1" x14ac:dyDescent="0.25">
      <c r="A40" s="25"/>
      <c r="B40" s="96" t="s">
        <v>117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38">
        <f t="shared" si="6"/>
        <v>0</v>
      </c>
      <c r="AB40" s="39">
        <f t="shared" si="7"/>
        <v>0</v>
      </c>
      <c r="AC40" s="40">
        <f t="shared" si="8"/>
        <v>0</v>
      </c>
      <c r="AD40" s="42">
        <v>0</v>
      </c>
      <c r="AE40" s="42">
        <v>0</v>
      </c>
      <c r="AF40" s="37">
        <v>0</v>
      </c>
      <c r="AG40" s="41"/>
      <c r="AH40" s="86">
        <f t="shared" si="9"/>
        <v>0</v>
      </c>
      <c r="XCP40" s="27"/>
    </row>
    <row r="41" spans="1:34 16318:16318" ht="15" customHeight="1" x14ac:dyDescent="0.25">
      <c r="A41" s="25"/>
      <c r="B41" s="96" t="s">
        <v>118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38">
        <f t="shared" si="6"/>
        <v>0</v>
      </c>
      <c r="AB41" s="39">
        <f t="shared" si="7"/>
        <v>0</v>
      </c>
      <c r="AC41" s="40">
        <f t="shared" si="8"/>
        <v>0</v>
      </c>
      <c r="AD41" s="42">
        <v>0</v>
      </c>
      <c r="AE41" s="42">
        <v>0</v>
      </c>
      <c r="AF41" s="37">
        <v>0</v>
      </c>
      <c r="AG41" s="41"/>
      <c r="AH41" s="86">
        <f t="shared" si="9"/>
        <v>0</v>
      </c>
      <c r="XCP41" s="27"/>
    </row>
    <row r="42" spans="1:34 16318:16318" ht="15" customHeight="1" x14ac:dyDescent="0.25">
      <c r="A42" s="25"/>
      <c r="B42" s="96" t="s">
        <v>119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38">
        <f t="shared" si="6"/>
        <v>0</v>
      </c>
      <c r="AB42" s="39">
        <f t="shared" si="7"/>
        <v>0</v>
      </c>
      <c r="AC42" s="40">
        <f t="shared" si="8"/>
        <v>0</v>
      </c>
      <c r="AD42" s="42">
        <v>0</v>
      </c>
      <c r="AE42" s="42">
        <v>0</v>
      </c>
      <c r="AF42" s="37">
        <v>0</v>
      </c>
      <c r="AG42" s="41"/>
      <c r="AH42" s="86">
        <f t="shared" si="9"/>
        <v>0</v>
      </c>
      <c r="XCP42" s="27"/>
    </row>
    <row r="43" spans="1:34 16318:16318" ht="15" customHeight="1" x14ac:dyDescent="0.25">
      <c r="A43" s="25"/>
      <c r="B43" s="96" t="s">
        <v>120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38">
        <f t="shared" si="6"/>
        <v>0</v>
      </c>
      <c r="AB43" s="39">
        <f t="shared" si="7"/>
        <v>0</v>
      </c>
      <c r="AC43" s="40">
        <f t="shared" si="8"/>
        <v>0</v>
      </c>
      <c r="AD43" s="42">
        <v>0</v>
      </c>
      <c r="AE43" s="42">
        <v>0</v>
      </c>
      <c r="AF43" s="37">
        <v>0</v>
      </c>
      <c r="AG43" s="41"/>
      <c r="AH43" s="86">
        <f t="shared" si="9"/>
        <v>0</v>
      </c>
      <c r="XCP43" s="27"/>
    </row>
    <row r="44" spans="1:34 16318:16318" ht="15" customHeight="1" x14ac:dyDescent="0.25">
      <c r="A44" s="25"/>
      <c r="B44" s="96" t="s">
        <v>121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38">
        <f t="shared" si="6"/>
        <v>0</v>
      </c>
      <c r="AB44" s="39">
        <f t="shared" si="7"/>
        <v>0</v>
      </c>
      <c r="AC44" s="40">
        <f t="shared" si="8"/>
        <v>0</v>
      </c>
      <c r="AD44" s="42">
        <v>0</v>
      </c>
      <c r="AE44" s="42">
        <v>0</v>
      </c>
      <c r="AF44" s="37">
        <v>0</v>
      </c>
      <c r="AG44" s="41"/>
      <c r="AH44" s="86">
        <f t="shared" si="9"/>
        <v>0</v>
      </c>
      <c r="XCP44" s="27"/>
    </row>
    <row r="45" spans="1:34 16318:16318" ht="15" customHeight="1" x14ac:dyDescent="0.25">
      <c r="A45" s="25"/>
      <c r="B45" s="96" t="s">
        <v>122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38">
        <f t="shared" si="6"/>
        <v>0</v>
      </c>
      <c r="AB45" s="39">
        <f t="shared" si="7"/>
        <v>0</v>
      </c>
      <c r="AC45" s="40">
        <f t="shared" si="8"/>
        <v>0</v>
      </c>
      <c r="AD45" s="42">
        <v>0</v>
      </c>
      <c r="AE45" s="42">
        <v>0</v>
      </c>
      <c r="AF45" s="37">
        <v>0</v>
      </c>
      <c r="AG45" s="41"/>
      <c r="AH45" s="86">
        <f t="shared" si="9"/>
        <v>0</v>
      </c>
      <c r="XCP45" s="27"/>
    </row>
    <row r="46" spans="1:34 16318:16318" ht="15" customHeight="1" x14ac:dyDescent="0.25">
      <c r="A46" s="25"/>
      <c r="B46" s="96" t="s">
        <v>123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38">
        <f t="shared" si="6"/>
        <v>0</v>
      </c>
      <c r="AB46" s="39">
        <f t="shared" si="7"/>
        <v>0</v>
      </c>
      <c r="AC46" s="40">
        <f t="shared" si="8"/>
        <v>0</v>
      </c>
      <c r="AD46" s="42">
        <v>0</v>
      </c>
      <c r="AE46" s="42">
        <v>0</v>
      </c>
      <c r="AF46" s="37">
        <v>0</v>
      </c>
      <c r="AG46" s="41"/>
      <c r="AH46" s="86">
        <f t="shared" si="9"/>
        <v>0</v>
      </c>
      <c r="XCP46" s="27"/>
    </row>
    <row r="47" spans="1:34 16318:16318" ht="15" customHeight="1" x14ac:dyDescent="0.25">
      <c r="A47" s="25"/>
      <c r="B47" s="96" t="s">
        <v>124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38">
        <f t="shared" si="6"/>
        <v>0</v>
      </c>
      <c r="AB47" s="39">
        <f t="shared" si="7"/>
        <v>0</v>
      </c>
      <c r="AC47" s="40">
        <f t="shared" si="8"/>
        <v>0</v>
      </c>
      <c r="AD47" s="42">
        <v>0</v>
      </c>
      <c r="AE47" s="42">
        <v>0</v>
      </c>
      <c r="AF47" s="37">
        <v>0</v>
      </c>
      <c r="AG47" s="41"/>
      <c r="AH47" s="86">
        <f t="shared" si="9"/>
        <v>0</v>
      </c>
      <c r="XCP47" s="27"/>
    </row>
    <row r="48" spans="1:34 16318:16318" ht="15" customHeight="1" x14ac:dyDescent="0.25">
      <c r="A48" s="25"/>
      <c r="B48" s="96" t="s">
        <v>125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38">
        <f t="shared" si="6"/>
        <v>0</v>
      </c>
      <c r="AB48" s="39">
        <f t="shared" si="7"/>
        <v>0</v>
      </c>
      <c r="AC48" s="40">
        <f t="shared" si="8"/>
        <v>0</v>
      </c>
      <c r="AD48" s="42">
        <v>0</v>
      </c>
      <c r="AE48" s="42">
        <v>0</v>
      </c>
      <c r="AF48" s="37">
        <v>0</v>
      </c>
      <c r="AG48" s="41"/>
      <c r="AH48" s="86">
        <f t="shared" si="9"/>
        <v>0</v>
      </c>
      <c r="XCP48" s="27"/>
    </row>
    <row r="49" spans="1:34 16318:16318" ht="15" customHeight="1" x14ac:dyDescent="0.25">
      <c r="A49" s="25"/>
      <c r="B49" s="96" t="s">
        <v>126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38">
        <f t="shared" si="6"/>
        <v>0</v>
      </c>
      <c r="AB49" s="39">
        <f t="shared" si="7"/>
        <v>0</v>
      </c>
      <c r="AC49" s="40">
        <f t="shared" si="8"/>
        <v>0</v>
      </c>
      <c r="AD49" s="42">
        <v>0</v>
      </c>
      <c r="AE49" s="42">
        <v>0</v>
      </c>
      <c r="AF49" s="37">
        <v>0</v>
      </c>
      <c r="AG49" s="41"/>
      <c r="AH49" s="86">
        <f t="shared" si="9"/>
        <v>0</v>
      </c>
      <c r="XCP49" s="27"/>
    </row>
    <row r="50" spans="1:34 16318:16318" ht="15" customHeight="1" x14ac:dyDescent="0.25">
      <c r="A50" s="25"/>
      <c r="B50" s="96" t="s">
        <v>127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38">
        <f t="shared" si="6"/>
        <v>0</v>
      </c>
      <c r="AB50" s="39">
        <f t="shared" si="7"/>
        <v>0</v>
      </c>
      <c r="AC50" s="40">
        <f t="shared" si="8"/>
        <v>0</v>
      </c>
      <c r="AD50" s="42">
        <v>0</v>
      </c>
      <c r="AE50" s="42">
        <v>0</v>
      </c>
      <c r="AF50" s="37">
        <v>0</v>
      </c>
      <c r="AG50" s="41"/>
      <c r="AH50" s="86">
        <f t="shared" si="9"/>
        <v>0</v>
      </c>
      <c r="XCP50" s="27"/>
    </row>
    <row r="51" spans="1:34 16318:16318" ht="15" customHeight="1" x14ac:dyDescent="0.25">
      <c r="A51" s="25"/>
      <c r="B51" s="96" t="s">
        <v>128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38">
        <f t="shared" si="6"/>
        <v>0</v>
      </c>
      <c r="AB51" s="39">
        <f t="shared" si="7"/>
        <v>0</v>
      </c>
      <c r="AC51" s="40">
        <f t="shared" si="8"/>
        <v>0</v>
      </c>
      <c r="AD51" s="42">
        <v>0</v>
      </c>
      <c r="AE51" s="42">
        <v>0</v>
      </c>
      <c r="AF51" s="37">
        <v>0</v>
      </c>
      <c r="AG51" s="41"/>
      <c r="AH51" s="86">
        <f t="shared" si="9"/>
        <v>0</v>
      </c>
      <c r="XCP51" s="27"/>
    </row>
    <row r="52" spans="1:34 16318:16318" ht="15" customHeight="1" x14ac:dyDescent="0.25">
      <c r="A52" s="25"/>
      <c r="B52" s="96" t="s">
        <v>129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38">
        <f t="shared" si="6"/>
        <v>0</v>
      </c>
      <c r="AB52" s="39">
        <f t="shared" si="7"/>
        <v>0</v>
      </c>
      <c r="AC52" s="40">
        <f t="shared" si="8"/>
        <v>0</v>
      </c>
      <c r="AD52" s="42">
        <v>0</v>
      </c>
      <c r="AE52" s="42">
        <v>0</v>
      </c>
      <c r="AF52" s="37">
        <v>0</v>
      </c>
      <c r="AG52" s="41"/>
      <c r="AH52" s="86">
        <f t="shared" si="9"/>
        <v>0</v>
      </c>
      <c r="XCP52" s="27"/>
    </row>
    <row r="53" spans="1:34 16318:16318" ht="15" customHeight="1" x14ac:dyDescent="0.25">
      <c r="A53" s="25"/>
      <c r="B53" s="96" t="s">
        <v>130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38">
        <f t="shared" si="6"/>
        <v>0</v>
      </c>
      <c r="AB53" s="39">
        <f t="shared" si="7"/>
        <v>0</v>
      </c>
      <c r="AC53" s="40">
        <f t="shared" si="8"/>
        <v>0</v>
      </c>
      <c r="AD53" s="42">
        <v>0</v>
      </c>
      <c r="AE53" s="42">
        <v>0</v>
      </c>
      <c r="AF53" s="37">
        <v>0</v>
      </c>
      <c r="AG53" s="41"/>
      <c r="AH53" s="86">
        <f t="shared" si="9"/>
        <v>0</v>
      </c>
      <c r="XCP53" s="27"/>
    </row>
    <row r="54" spans="1:34 16318:16318" ht="15" customHeight="1" x14ac:dyDescent="0.25">
      <c r="A54" s="25"/>
      <c r="B54" s="96" t="s">
        <v>131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38">
        <f t="shared" si="6"/>
        <v>0</v>
      </c>
      <c r="AB54" s="39">
        <f t="shared" si="7"/>
        <v>0</v>
      </c>
      <c r="AC54" s="40">
        <f t="shared" si="8"/>
        <v>0</v>
      </c>
      <c r="AD54" s="42">
        <v>0</v>
      </c>
      <c r="AE54" s="42">
        <v>0</v>
      </c>
      <c r="AF54" s="37">
        <v>0</v>
      </c>
      <c r="AG54" s="41"/>
      <c r="AH54" s="86">
        <f t="shared" si="9"/>
        <v>0</v>
      </c>
      <c r="XCP54" s="27"/>
    </row>
    <row r="55" spans="1:34 16318:16318" ht="15" customHeight="1" x14ac:dyDescent="0.25">
      <c r="A55" s="25"/>
      <c r="B55" s="96" t="s">
        <v>132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38">
        <f t="shared" si="6"/>
        <v>0</v>
      </c>
      <c r="AB55" s="39">
        <f t="shared" si="7"/>
        <v>0</v>
      </c>
      <c r="AC55" s="40">
        <f t="shared" si="8"/>
        <v>0</v>
      </c>
      <c r="AD55" s="42">
        <v>0</v>
      </c>
      <c r="AE55" s="42">
        <v>0</v>
      </c>
      <c r="AF55" s="37">
        <v>0</v>
      </c>
      <c r="AG55" s="41"/>
      <c r="AH55" s="86">
        <f t="shared" si="9"/>
        <v>0</v>
      </c>
      <c r="XCP55" s="27"/>
    </row>
    <row r="56" spans="1:34 16318:16318" ht="15" customHeight="1" x14ac:dyDescent="0.25">
      <c r="A56" s="25"/>
      <c r="B56" s="96" t="s">
        <v>133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38">
        <f t="shared" si="6"/>
        <v>0</v>
      </c>
      <c r="AB56" s="39">
        <f t="shared" si="7"/>
        <v>0</v>
      </c>
      <c r="AC56" s="40">
        <f t="shared" si="8"/>
        <v>0</v>
      </c>
      <c r="AD56" s="42">
        <v>0</v>
      </c>
      <c r="AE56" s="42">
        <v>0</v>
      </c>
      <c r="AF56" s="37">
        <v>0</v>
      </c>
      <c r="AG56" s="41"/>
      <c r="AH56" s="86">
        <f t="shared" si="9"/>
        <v>0</v>
      </c>
      <c r="XCP56" s="27"/>
    </row>
    <row r="57" spans="1:34 16318:16318" ht="15" customHeight="1" x14ac:dyDescent="0.25">
      <c r="A57" s="25"/>
      <c r="B57" s="96" t="s">
        <v>134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38">
        <f t="shared" si="6"/>
        <v>0</v>
      </c>
      <c r="AB57" s="39">
        <f t="shared" si="7"/>
        <v>0</v>
      </c>
      <c r="AC57" s="40">
        <f t="shared" si="8"/>
        <v>0</v>
      </c>
      <c r="AD57" s="42">
        <v>0</v>
      </c>
      <c r="AE57" s="42">
        <v>0</v>
      </c>
      <c r="AF57" s="37">
        <v>0</v>
      </c>
      <c r="AG57" s="41"/>
      <c r="AH57" s="86">
        <f t="shared" si="9"/>
        <v>0</v>
      </c>
      <c r="XCP57" s="27"/>
    </row>
    <row r="58" spans="1:34 16318:16318" ht="15" customHeight="1" x14ac:dyDescent="0.25">
      <c r="A58" s="25"/>
      <c r="B58" s="96" t="s">
        <v>135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38">
        <f t="shared" si="6"/>
        <v>0</v>
      </c>
      <c r="AB58" s="39">
        <f t="shared" si="7"/>
        <v>0</v>
      </c>
      <c r="AC58" s="40">
        <f t="shared" si="8"/>
        <v>0</v>
      </c>
      <c r="AD58" s="42">
        <v>0</v>
      </c>
      <c r="AE58" s="42">
        <v>0</v>
      </c>
      <c r="AF58" s="37">
        <v>0</v>
      </c>
      <c r="AG58" s="41"/>
      <c r="AH58" s="86">
        <f t="shared" si="9"/>
        <v>0</v>
      </c>
      <c r="XCP58" s="27"/>
    </row>
    <row r="59" spans="1:34 16318:16318" ht="15" customHeight="1" x14ac:dyDescent="0.25">
      <c r="A59" s="25"/>
      <c r="B59" s="96" t="s">
        <v>136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38">
        <f t="shared" si="6"/>
        <v>0</v>
      </c>
      <c r="AB59" s="39">
        <f t="shared" si="7"/>
        <v>0</v>
      </c>
      <c r="AC59" s="40">
        <f t="shared" si="8"/>
        <v>0</v>
      </c>
      <c r="AD59" s="42">
        <v>0</v>
      </c>
      <c r="AE59" s="42">
        <v>0</v>
      </c>
      <c r="AF59" s="37">
        <v>0</v>
      </c>
      <c r="AG59" s="41"/>
      <c r="AH59" s="86">
        <f t="shared" si="9"/>
        <v>0</v>
      </c>
      <c r="XCP59" s="27"/>
    </row>
    <row r="60" spans="1:34 16318:16318" ht="15" customHeight="1" x14ac:dyDescent="0.25">
      <c r="A60" s="25"/>
      <c r="B60" s="96" t="s">
        <v>137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38">
        <f t="shared" si="6"/>
        <v>0</v>
      </c>
      <c r="AB60" s="39">
        <f t="shared" si="7"/>
        <v>0</v>
      </c>
      <c r="AC60" s="40">
        <f t="shared" si="8"/>
        <v>0</v>
      </c>
      <c r="AD60" s="42">
        <v>0</v>
      </c>
      <c r="AE60" s="42">
        <v>0</v>
      </c>
      <c r="AF60" s="37">
        <v>0</v>
      </c>
      <c r="AG60" s="41"/>
      <c r="AH60" s="86">
        <f t="shared" si="9"/>
        <v>0</v>
      </c>
      <c r="XCP60" s="27"/>
    </row>
    <row r="61" spans="1:34 16318:16318" ht="15" customHeight="1" x14ac:dyDescent="0.25">
      <c r="A61" s="25"/>
      <c r="B61" s="96" t="s">
        <v>138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38">
        <f t="shared" si="6"/>
        <v>0</v>
      </c>
      <c r="AB61" s="39">
        <f t="shared" si="7"/>
        <v>0</v>
      </c>
      <c r="AC61" s="40">
        <f t="shared" si="8"/>
        <v>0</v>
      </c>
      <c r="AD61" s="42">
        <v>0</v>
      </c>
      <c r="AE61" s="42">
        <v>0</v>
      </c>
      <c r="AF61" s="37">
        <v>0</v>
      </c>
      <c r="AG61" s="41"/>
      <c r="AH61" s="86">
        <f t="shared" si="9"/>
        <v>0</v>
      </c>
      <c r="XCP61" s="27"/>
    </row>
    <row r="62" spans="1:34 16318:16318" ht="15" customHeight="1" x14ac:dyDescent="0.25">
      <c r="A62" s="25"/>
      <c r="B62" s="96" t="s">
        <v>139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38">
        <f t="shared" si="6"/>
        <v>0</v>
      </c>
      <c r="AB62" s="39">
        <f t="shared" si="7"/>
        <v>0</v>
      </c>
      <c r="AC62" s="40">
        <f t="shared" si="8"/>
        <v>0</v>
      </c>
      <c r="AD62" s="42">
        <v>0</v>
      </c>
      <c r="AE62" s="42">
        <v>0</v>
      </c>
      <c r="AF62" s="37">
        <v>0</v>
      </c>
      <c r="AG62" s="41"/>
      <c r="AH62" s="86">
        <f t="shared" si="9"/>
        <v>0</v>
      </c>
      <c r="XCP62" s="27"/>
    </row>
    <row r="63" spans="1:34 16318:16318" ht="15" customHeight="1" x14ac:dyDescent="0.25">
      <c r="A63" s="25"/>
      <c r="B63" s="96" t="s">
        <v>140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38">
        <f t="shared" si="6"/>
        <v>0</v>
      </c>
      <c r="AB63" s="39">
        <f t="shared" si="7"/>
        <v>0</v>
      </c>
      <c r="AC63" s="40">
        <f t="shared" si="8"/>
        <v>0</v>
      </c>
      <c r="AD63" s="42">
        <v>0</v>
      </c>
      <c r="AE63" s="42">
        <v>0</v>
      </c>
      <c r="AF63" s="37">
        <v>0</v>
      </c>
      <c r="AG63" s="41"/>
      <c r="AH63" s="86">
        <f t="shared" si="9"/>
        <v>0</v>
      </c>
      <c r="XCP63" s="27"/>
    </row>
    <row r="64" spans="1:34 16318:16318" ht="15" customHeight="1" x14ac:dyDescent="0.25">
      <c r="A64" s="25"/>
      <c r="B64" s="96" t="s">
        <v>141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38">
        <f t="shared" si="6"/>
        <v>0</v>
      </c>
      <c r="AB64" s="39">
        <f t="shared" si="7"/>
        <v>0</v>
      </c>
      <c r="AC64" s="40">
        <f t="shared" si="8"/>
        <v>0</v>
      </c>
      <c r="AD64" s="42">
        <v>0</v>
      </c>
      <c r="AE64" s="42">
        <v>0</v>
      </c>
      <c r="AF64" s="37">
        <v>0</v>
      </c>
      <c r="AG64" s="41"/>
      <c r="AH64" s="86">
        <f t="shared" si="9"/>
        <v>0</v>
      </c>
      <c r="XCP64" s="27"/>
    </row>
    <row r="65" spans="1:34 16318:16318" ht="15" customHeight="1" x14ac:dyDescent="0.25">
      <c r="A65" s="25"/>
      <c r="B65" s="96" t="s">
        <v>142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38">
        <f t="shared" si="6"/>
        <v>0</v>
      </c>
      <c r="AB65" s="39">
        <f t="shared" si="7"/>
        <v>0</v>
      </c>
      <c r="AC65" s="40">
        <f t="shared" si="8"/>
        <v>0</v>
      </c>
      <c r="AD65" s="42">
        <v>0</v>
      </c>
      <c r="AE65" s="42">
        <v>0</v>
      </c>
      <c r="AF65" s="37">
        <v>0</v>
      </c>
      <c r="AG65" s="41"/>
      <c r="AH65" s="86">
        <f t="shared" si="9"/>
        <v>0</v>
      </c>
      <c r="XCP65" s="27"/>
    </row>
    <row r="66" spans="1:34 16318:16318" ht="15" customHeight="1" x14ac:dyDescent="0.25">
      <c r="A66" s="25"/>
      <c r="B66" s="96" t="s">
        <v>143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38">
        <f t="shared" si="6"/>
        <v>0</v>
      </c>
      <c r="AB66" s="39">
        <f t="shared" si="7"/>
        <v>0</v>
      </c>
      <c r="AC66" s="40">
        <f t="shared" si="8"/>
        <v>0</v>
      </c>
      <c r="AD66" s="42">
        <v>0</v>
      </c>
      <c r="AE66" s="42">
        <v>0</v>
      </c>
      <c r="AF66" s="37">
        <v>0</v>
      </c>
      <c r="AG66" s="41"/>
      <c r="AH66" s="86">
        <f t="shared" si="9"/>
        <v>0</v>
      </c>
      <c r="XCP66" s="27"/>
    </row>
    <row r="67" spans="1:34 16318:16318" ht="15" customHeight="1" x14ac:dyDescent="0.25">
      <c r="A67" s="25"/>
      <c r="B67" s="96" t="s">
        <v>144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38">
        <f t="shared" si="6"/>
        <v>0</v>
      </c>
      <c r="AB67" s="39">
        <f t="shared" si="7"/>
        <v>0</v>
      </c>
      <c r="AC67" s="40">
        <f t="shared" si="8"/>
        <v>0</v>
      </c>
      <c r="AD67" s="42">
        <v>0</v>
      </c>
      <c r="AE67" s="42">
        <v>0</v>
      </c>
      <c r="AF67" s="37">
        <v>0</v>
      </c>
      <c r="AG67" s="41"/>
      <c r="AH67" s="86">
        <f t="shared" si="9"/>
        <v>0</v>
      </c>
      <c r="XCP67" s="27"/>
    </row>
    <row r="68" spans="1:34 16318:16318" ht="15" customHeight="1" x14ac:dyDescent="0.25">
      <c r="A68" s="25"/>
      <c r="B68" s="96" t="s">
        <v>145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38">
        <f t="shared" si="6"/>
        <v>0</v>
      </c>
      <c r="AB68" s="39">
        <f t="shared" si="7"/>
        <v>0</v>
      </c>
      <c r="AC68" s="40">
        <f t="shared" si="8"/>
        <v>0</v>
      </c>
      <c r="AD68" s="42">
        <v>0</v>
      </c>
      <c r="AE68" s="42">
        <v>0</v>
      </c>
      <c r="AF68" s="37">
        <v>0</v>
      </c>
      <c r="AG68" s="41"/>
      <c r="AH68" s="86">
        <f t="shared" si="9"/>
        <v>0</v>
      </c>
      <c r="XCP68" s="27"/>
    </row>
    <row r="69" spans="1:34 16318:16318" ht="15" customHeight="1" x14ac:dyDescent="0.25">
      <c r="A69" s="25"/>
      <c r="B69" s="96" t="s">
        <v>146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38">
        <f t="shared" si="6"/>
        <v>0</v>
      </c>
      <c r="AB69" s="39">
        <f t="shared" si="7"/>
        <v>0</v>
      </c>
      <c r="AC69" s="40">
        <f t="shared" si="8"/>
        <v>0</v>
      </c>
      <c r="AD69" s="42">
        <v>0</v>
      </c>
      <c r="AE69" s="42">
        <v>0</v>
      </c>
      <c r="AF69" s="37">
        <v>0</v>
      </c>
      <c r="AG69" s="41"/>
      <c r="AH69" s="86">
        <f t="shared" si="9"/>
        <v>0</v>
      </c>
      <c r="XCP69" s="27"/>
    </row>
    <row r="70" spans="1:34 16318:16318" ht="15" customHeight="1" x14ac:dyDescent="0.25">
      <c r="A70" s="25"/>
      <c r="B70" s="96" t="s">
        <v>147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38">
        <f t="shared" si="6"/>
        <v>0</v>
      </c>
      <c r="AB70" s="39">
        <f t="shared" si="7"/>
        <v>0</v>
      </c>
      <c r="AC70" s="40">
        <f t="shared" si="8"/>
        <v>0</v>
      </c>
      <c r="AD70" s="42">
        <v>0</v>
      </c>
      <c r="AE70" s="42">
        <v>0</v>
      </c>
      <c r="AF70" s="37">
        <v>0</v>
      </c>
      <c r="AG70" s="41"/>
      <c r="AH70" s="86">
        <f t="shared" si="9"/>
        <v>0</v>
      </c>
      <c r="XCP70" s="27"/>
    </row>
    <row r="71" spans="1:34 16318:16318" ht="15" customHeight="1" x14ac:dyDescent="0.25">
      <c r="A71" s="25"/>
      <c r="B71" s="96" t="s">
        <v>148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38">
        <f t="shared" si="6"/>
        <v>0</v>
      </c>
      <c r="AB71" s="39">
        <f t="shared" si="7"/>
        <v>0</v>
      </c>
      <c r="AC71" s="40">
        <f t="shared" si="8"/>
        <v>0</v>
      </c>
      <c r="AD71" s="42">
        <v>0</v>
      </c>
      <c r="AE71" s="42">
        <v>0</v>
      </c>
      <c r="AF71" s="37">
        <v>0</v>
      </c>
      <c r="AG71" s="41"/>
      <c r="AH71" s="86">
        <f t="shared" si="9"/>
        <v>0</v>
      </c>
      <c r="XCP71" s="27"/>
    </row>
    <row r="72" spans="1:34 16318:16318" ht="15" customHeight="1" x14ac:dyDescent="0.25">
      <c r="A72" s="25"/>
      <c r="B72" s="96" t="s">
        <v>149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38">
        <f t="shared" si="6"/>
        <v>0</v>
      </c>
      <c r="AB72" s="39">
        <f t="shared" si="7"/>
        <v>0</v>
      </c>
      <c r="AC72" s="40">
        <f t="shared" si="8"/>
        <v>0</v>
      </c>
      <c r="AD72" s="42">
        <v>0</v>
      </c>
      <c r="AE72" s="42">
        <v>0</v>
      </c>
      <c r="AF72" s="37">
        <v>0</v>
      </c>
      <c r="AG72" s="41"/>
      <c r="AH72" s="86">
        <f t="shared" si="9"/>
        <v>0</v>
      </c>
      <c r="XCP72" s="27"/>
    </row>
    <row r="73" spans="1:34 16318:16318" ht="15" customHeight="1" x14ac:dyDescent="0.25">
      <c r="A73" s="25"/>
      <c r="B73" s="96" t="s">
        <v>150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38">
        <f t="shared" si="6"/>
        <v>0</v>
      </c>
      <c r="AB73" s="39">
        <f t="shared" si="7"/>
        <v>0</v>
      </c>
      <c r="AC73" s="40">
        <f t="shared" si="8"/>
        <v>0</v>
      </c>
      <c r="AD73" s="42">
        <v>0</v>
      </c>
      <c r="AE73" s="42">
        <v>0</v>
      </c>
      <c r="AF73" s="37">
        <v>0</v>
      </c>
      <c r="AG73" s="41"/>
      <c r="AH73" s="86">
        <f t="shared" si="9"/>
        <v>0</v>
      </c>
      <c r="XCP73" s="27"/>
    </row>
    <row r="74" spans="1:34 16318:16318" ht="15" customHeight="1" x14ac:dyDescent="0.25">
      <c r="A74" s="25"/>
      <c r="B74" s="96" t="s">
        <v>151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38">
        <f t="shared" si="6"/>
        <v>0</v>
      </c>
      <c r="AB74" s="39">
        <f t="shared" si="7"/>
        <v>0</v>
      </c>
      <c r="AC74" s="40">
        <f t="shared" si="8"/>
        <v>0</v>
      </c>
      <c r="AD74" s="42">
        <v>0</v>
      </c>
      <c r="AE74" s="42">
        <v>0</v>
      </c>
      <c r="AF74" s="37">
        <v>0</v>
      </c>
      <c r="AG74" s="41"/>
      <c r="AH74" s="86">
        <f t="shared" si="9"/>
        <v>0</v>
      </c>
      <c r="XCP74" s="27"/>
    </row>
    <row r="75" spans="1:34 16318:16318" ht="15" customHeight="1" x14ac:dyDescent="0.25">
      <c r="A75" s="25"/>
      <c r="B75" s="96" t="s">
        <v>152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38">
        <f t="shared" si="6"/>
        <v>0</v>
      </c>
      <c r="AB75" s="39">
        <f t="shared" si="7"/>
        <v>0</v>
      </c>
      <c r="AC75" s="40">
        <f t="shared" si="8"/>
        <v>0</v>
      </c>
      <c r="AD75" s="42">
        <v>0</v>
      </c>
      <c r="AE75" s="42">
        <v>0</v>
      </c>
      <c r="AF75" s="37">
        <v>0</v>
      </c>
      <c r="AG75" s="41"/>
      <c r="AH75" s="86">
        <f t="shared" si="9"/>
        <v>0</v>
      </c>
      <c r="XCP75" s="27"/>
    </row>
    <row r="76" spans="1:34 16318:16318" ht="15" customHeight="1" x14ac:dyDescent="0.25">
      <c r="A76" s="25"/>
      <c r="B76" s="96" t="s">
        <v>153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38">
        <f t="shared" si="6"/>
        <v>0</v>
      </c>
      <c r="AB76" s="39">
        <f t="shared" si="7"/>
        <v>0</v>
      </c>
      <c r="AC76" s="40">
        <f t="shared" si="8"/>
        <v>0</v>
      </c>
      <c r="AD76" s="42">
        <v>0</v>
      </c>
      <c r="AE76" s="42">
        <v>0</v>
      </c>
      <c r="AF76" s="37">
        <v>0</v>
      </c>
      <c r="AG76" s="41"/>
      <c r="AH76" s="86">
        <f t="shared" si="9"/>
        <v>0</v>
      </c>
      <c r="XCP76" s="27"/>
    </row>
    <row r="77" spans="1:34 16318:16318" ht="15" customHeight="1" x14ac:dyDescent="0.25">
      <c r="A77" s="25"/>
      <c r="B77" s="96" t="s">
        <v>154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38">
        <f t="shared" si="6"/>
        <v>0</v>
      </c>
      <c r="AB77" s="39">
        <f t="shared" si="7"/>
        <v>0</v>
      </c>
      <c r="AC77" s="40">
        <f t="shared" si="8"/>
        <v>0</v>
      </c>
      <c r="AD77" s="42">
        <v>0</v>
      </c>
      <c r="AE77" s="42">
        <v>0</v>
      </c>
      <c r="AF77" s="37">
        <v>0</v>
      </c>
      <c r="AG77" s="41"/>
      <c r="AH77" s="86">
        <f t="shared" si="9"/>
        <v>0</v>
      </c>
      <c r="XCP77" s="27"/>
    </row>
    <row r="78" spans="1:34 16318:16318" ht="15" customHeight="1" x14ac:dyDescent="0.25">
      <c r="A78" s="25"/>
      <c r="B78" s="96" t="s">
        <v>155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38">
        <f t="shared" si="6"/>
        <v>0</v>
      </c>
      <c r="AB78" s="39">
        <f t="shared" si="7"/>
        <v>0</v>
      </c>
      <c r="AC78" s="40">
        <f t="shared" si="8"/>
        <v>0</v>
      </c>
      <c r="AD78" s="42">
        <v>0</v>
      </c>
      <c r="AE78" s="42">
        <v>0</v>
      </c>
      <c r="AF78" s="37">
        <v>0</v>
      </c>
      <c r="AG78" s="41"/>
      <c r="AH78" s="86">
        <f t="shared" si="9"/>
        <v>0</v>
      </c>
      <c r="XCP78" s="27"/>
    </row>
    <row r="79" spans="1:34 16318:16318" ht="15" customHeight="1" x14ac:dyDescent="0.25">
      <c r="A79" s="25"/>
      <c r="B79" s="96" t="s">
        <v>156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38">
        <f t="shared" si="6"/>
        <v>0</v>
      </c>
      <c r="AB79" s="39">
        <f t="shared" si="7"/>
        <v>0</v>
      </c>
      <c r="AC79" s="40">
        <f t="shared" si="8"/>
        <v>0</v>
      </c>
      <c r="AD79" s="42">
        <v>0</v>
      </c>
      <c r="AE79" s="42">
        <v>0</v>
      </c>
      <c r="AF79" s="37">
        <v>0</v>
      </c>
      <c r="AG79" s="41"/>
      <c r="AH79" s="86">
        <f t="shared" si="9"/>
        <v>0</v>
      </c>
      <c r="XCP79" s="27"/>
    </row>
    <row r="80" spans="1:34 16318:16318" ht="15" customHeight="1" x14ac:dyDescent="0.25">
      <c r="A80" s="25"/>
      <c r="B80" s="96" t="s">
        <v>157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38">
        <f t="shared" si="6"/>
        <v>0</v>
      </c>
      <c r="AB80" s="39">
        <f t="shared" si="7"/>
        <v>0</v>
      </c>
      <c r="AC80" s="40">
        <f t="shared" si="8"/>
        <v>0</v>
      </c>
      <c r="AD80" s="42">
        <v>0</v>
      </c>
      <c r="AE80" s="42">
        <v>0</v>
      </c>
      <c r="AF80" s="37">
        <v>0</v>
      </c>
      <c r="AG80" s="41"/>
      <c r="AH80" s="86">
        <f t="shared" si="9"/>
        <v>0</v>
      </c>
      <c r="XCP80" s="27"/>
    </row>
    <row r="81" spans="1:35 16318:16318" ht="15" customHeight="1" x14ac:dyDescent="0.25">
      <c r="A81" s="25"/>
      <c r="B81" s="96" t="s">
        <v>158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38">
        <f t="shared" si="6"/>
        <v>0</v>
      </c>
      <c r="AB81" s="39">
        <f t="shared" si="7"/>
        <v>0</v>
      </c>
      <c r="AC81" s="40">
        <f t="shared" si="8"/>
        <v>0</v>
      </c>
      <c r="AD81" s="42">
        <v>0</v>
      </c>
      <c r="AE81" s="42">
        <v>0</v>
      </c>
      <c r="AF81" s="37">
        <v>0</v>
      </c>
      <c r="AG81" s="41"/>
      <c r="AH81" s="86">
        <f t="shared" si="9"/>
        <v>0</v>
      </c>
      <c r="XCP81" s="27"/>
    </row>
    <row r="82" spans="1:35 16318:16318" ht="15" customHeight="1" x14ac:dyDescent="0.25">
      <c r="A82" s="25"/>
      <c r="B82" s="96" t="s">
        <v>159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38">
        <f t="shared" si="6"/>
        <v>0</v>
      </c>
      <c r="AB82" s="39">
        <f t="shared" si="7"/>
        <v>0</v>
      </c>
      <c r="AC82" s="40">
        <f t="shared" si="8"/>
        <v>0</v>
      </c>
      <c r="AD82" s="42">
        <v>0</v>
      </c>
      <c r="AE82" s="42">
        <v>0</v>
      </c>
      <c r="AF82" s="37">
        <v>0</v>
      </c>
      <c r="AG82" s="41"/>
      <c r="AH82" s="86">
        <f t="shared" si="9"/>
        <v>0</v>
      </c>
      <c r="XCP82" s="27"/>
    </row>
    <row r="83" spans="1:35 16318:16318" ht="15" customHeight="1" x14ac:dyDescent="0.25">
      <c r="A83" s="25"/>
      <c r="B83" s="96" t="s">
        <v>160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38">
        <f t="shared" si="6"/>
        <v>0</v>
      </c>
      <c r="AB83" s="39">
        <f t="shared" si="7"/>
        <v>0</v>
      </c>
      <c r="AC83" s="40">
        <f t="shared" si="8"/>
        <v>0</v>
      </c>
      <c r="AD83" s="42">
        <v>0</v>
      </c>
      <c r="AE83" s="42">
        <v>0</v>
      </c>
      <c r="AF83" s="37">
        <v>0</v>
      </c>
      <c r="AG83" s="41"/>
      <c r="AH83" s="86">
        <f t="shared" si="9"/>
        <v>0</v>
      </c>
      <c r="XCP83" s="27"/>
    </row>
    <row r="84" spans="1:35 16318:16318" ht="15" customHeight="1" x14ac:dyDescent="0.25">
      <c r="A84" s="25"/>
      <c r="B84" s="96" t="s">
        <v>161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38">
        <f t="shared" si="6"/>
        <v>0</v>
      </c>
      <c r="AB84" s="39">
        <f t="shared" si="7"/>
        <v>0</v>
      </c>
      <c r="AC84" s="40">
        <f t="shared" si="8"/>
        <v>0</v>
      </c>
      <c r="AD84" s="42">
        <v>0</v>
      </c>
      <c r="AE84" s="42">
        <v>0</v>
      </c>
      <c r="AF84" s="37">
        <v>0</v>
      </c>
      <c r="AG84" s="41"/>
      <c r="AH84" s="86">
        <f t="shared" si="9"/>
        <v>0</v>
      </c>
      <c r="XCP84" s="27"/>
    </row>
    <row r="85" spans="1:35 16318:16318" ht="15" customHeight="1" x14ac:dyDescent="0.25">
      <c r="A85" s="25"/>
      <c r="B85" s="96" t="s">
        <v>162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38">
        <f t="shared" si="6"/>
        <v>0</v>
      </c>
      <c r="AB85" s="39">
        <f t="shared" si="7"/>
        <v>0</v>
      </c>
      <c r="AC85" s="40">
        <f t="shared" si="8"/>
        <v>0</v>
      </c>
      <c r="AD85" s="42">
        <v>0</v>
      </c>
      <c r="AE85" s="42">
        <v>0</v>
      </c>
      <c r="AF85" s="37">
        <v>0</v>
      </c>
      <c r="AG85" s="41"/>
      <c r="AH85" s="86">
        <f t="shared" si="9"/>
        <v>0</v>
      </c>
      <c r="XCP85" s="27"/>
    </row>
    <row r="86" spans="1:35 16318:16318" ht="15" customHeight="1" x14ac:dyDescent="0.25">
      <c r="A86" s="25"/>
      <c r="B86" s="96" t="s">
        <v>163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38">
        <f t="shared" si="6"/>
        <v>0</v>
      </c>
      <c r="AB86" s="39">
        <f t="shared" si="7"/>
        <v>0</v>
      </c>
      <c r="AC86" s="40">
        <f t="shared" si="8"/>
        <v>0</v>
      </c>
      <c r="AD86" s="42">
        <v>0</v>
      </c>
      <c r="AE86" s="42">
        <v>0</v>
      </c>
      <c r="AF86" s="37">
        <v>0</v>
      </c>
      <c r="AG86" s="41"/>
      <c r="AH86" s="86">
        <f t="shared" si="9"/>
        <v>0</v>
      </c>
      <c r="XCP86" s="27"/>
    </row>
    <row r="87" spans="1:35 16318:16318" ht="15" customHeight="1" x14ac:dyDescent="0.25">
      <c r="A87" s="25"/>
      <c r="B87" s="96" t="s">
        <v>164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38">
        <f t="shared" si="6"/>
        <v>0</v>
      </c>
      <c r="AB87" s="39">
        <f t="shared" si="7"/>
        <v>0</v>
      </c>
      <c r="AC87" s="40">
        <f t="shared" si="8"/>
        <v>0</v>
      </c>
      <c r="AD87" s="42">
        <v>0</v>
      </c>
      <c r="AE87" s="42">
        <v>0</v>
      </c>
      <c r="AF87" s="37">
        <v>0</v>
      </c>
      <c r="AG87" s="41"/>
      <c r="AH87" s="86">
        <f t="shared" si="9"/>
        <v>0</v>
      </c>
      <c r="XCP87" s="27"/>
    </row>
    <row r="88" spans="1:35 16318:16318" ht="15" customHeight="1" x14ac:dyDescent="0.25">
      <c r="A88" s="25"/>
      <c r="B88" s="96" t="s">
        <v>165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38">
        <f t="shared" si="6"/>
        <v>0</v>
      </c>
      <c r="AB88" s="39">
        <f t="shared" si="7"/>
        <v>0</v>
      </c>
      <c r="AC88" s="40">
        <f t="shared" si="8"/>
        <v>0</v>
      </c>
      <c r="AD88" s="42">
        <v>0</v>
      </c>
      <c r="AE88" s="42">
        <v>0</v>
      </c>
      <c r="AF88" s="37">
        <v>0</v>
      </c>
      <c r="AG88" s="41"/>
      <c r="AH88" s="86">
        <f t="shared" si="9"/>
        <v>0</v>
      </c>
      <c r="XCP88" s="27"/>
    </row>
    <row r="89" spans="1:35 16318:16318" ht="15" customHeight="1" x14ac:dyDescent="0.25">
      <c r="A89" s="25"/>
      <c r="B89" s="96" t="s">
        <v>166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38">
        <f t="shared" si="6"/>
        <v>0</v>
      </c>
      <c r="AB89" s="39">
        <f t="shared" si="7"/>
        <v>0</v>
      </c>
      <c r="AC89" s="40">
        <f t="shared" si="8"/>
        <v>0</v>
      </c>
      <c r="AD89" s="42">
        <v>0</v>
      </c>
      <c r="AE89" s="42">
        <v>0</v>
      </c>
      <c r="AF89" s="37">
        <v>0</v>
      </c>
      <c r="AG89" s="41"/>
      <c r="AH89" s="86">
        <f t="shared" si="9"/>
        <v>0</v>
      </c>
      <c r="XCP89" s="27"/>
    </row>
    <row r="90" spans="1:35 16318:16318" ht="15" customHeight="1" x14ac:dyDescent="0.25">
      <c r="A90" s="28"/>
      <c r="B90" s="96" t="s">
        <v>167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0</v>
      </c>
      <c r="AA90" s="53">
        <f t="shared" si="3"/>
        <v>0</v>
      </c>
      <c r="AB90" s="87">
        <f t="shared" si="1"/>
        <v>0</v>
      </c>
      <c r="AC90" s="43">
        <f t="shared" si="4"/>
        <v>0</v>
      </c>
      <c r="AD90" s="44">
        <v>0</v>
      </c>
      <c r="AE90" s="44">
        <v>0</v>
      </c>
      <c r="AF90" s="45">
        <v>0</v>
      </c>
      <c r="AG90" s="41"/>
      <c r="AH90" s="88">
        <f t="shared" si="5"/>
        <v>0</v>
      </c>
      <c r="XCP90" s="29">
        <f>SUM(A90:XCO90)</f>
        <v>0</v>
      </c>
    </row>
    <row r="91" spans="1:35 16318:16318" ht="15" customHeight="1" x14ac:dyDescent="0.25">
      <c r="A91" s="2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6"/>
      <c r="AC91" s="36"/>
      <c r="AD91" s="36"/>
      <c r="AE91" s="36"/>
      <c r="AF91" s="36"/>
      <c r="AG91" s="46"/>
      <c r="AH91" s="86"/>
      <c r="XCP91" s="27">
        <f>SUM(A91:XCO91)</f>
        <v>0</v>
      </c>
    </row>
    <row r="92" spans="1:35 16318:16318" ht="15" customHeight="1" thickBot="1" x14ac:dyDescent="0.3">
      <c r="A92" s="28"/>
      <c r="B92" s="31" t="s">
        <v>19</v>
      </c>
      <c r="C92" s="47">
        <f>SUM(C10:C91)</f>
        <v>0</v>
      </c>
      <c r="D92" s="47">
        <f>SUM(D10:D91)</f>
        <v>0</v>
      </c>
      <c r="E92" s="47">
        <f>SUM(E10:E91)</f>
        <v>0</v>
      </c>
      <c r="F92" s="47">
        <f>SUM(F10:F91)</f>
        <v>0</v>
      </c>
      <c r="G92" s="47">
        <f>SUM(G10:G91)</f>
        <v>0</v>
      </c>
      <c r="H92" s="47">
        <f t="shared" ref="H92:Z92" si="10">SUM(H10:H91)</f>
        <v>0</v>
      </c>
      <c r="I92" s="47">
        <f t="shared" si="10"/>
        <v>0</v>
      </c>
      <c r="J92" s="47">
        <f t="shared" si="10"/>
        <v>0</v>
      </c>
      <c r="K92" s="47">
        <f t="shared" si="10"/>
        <v>0</v>
      </c>
      <c r="L92" s="47">
        <f t="shared" si="10"/>
        <v>0</v>
      </c>
      <c r="M92" s="47">
        <f t="shared" si="10"/>
        <v>0</v>
      </c>
      <c r="N92" s="47">
        <f t="shared" si="10"/>
        <v>0</v>
      </c>
      <c r="O92" s="47">
        <f t="shared" si="10"/>
        <v>0</v>
      </c>
      <c r="P92" s="47">
        <f t="shared" si="10"/>
        <v>0</v>
      </c>
      <c r="Q92" s="47">
        <f t="shared" si="10"/>
        <v>0</v>
      </c>
      <c r="R92" s="47">
        <f t="shared" si="10"/>
        <v>0</v>
      </c>
      <c r="S92" s="47">
        <f t="shared" si="10"/>
        <v>0</v>
      </c>
      <c r="T92" s="47">
        <f t="shared" si="10"/>
        <v>0</v>
      </c>
      <c r="U92" s="47">
        <f t="shared" si="10"/>
        <v>0</v>
      </c>
      <c r="V92" s="47">
        <f t="shared" si="10"/>
        <v>0</v>
      </c>
      <c r="W92" s="47">
        <f t="shared" si="10"/>
        <v>0</v>
      </c>
      <c r="X92" s="47">
        <f t="shared" si="10"/>
        <v>0</v>
      </c>
      <c r="Y92" s="47">
        <f t="shared" si="10"/>
        <v>0</v>
      </c>
      <c r="Z92" s="47">
        <f t="shared" si="10"/>
        <v>0</v>
      </c>
      <c r="AA92" s="47">
        <f t="shared" ref="AA92:AH92" si="11">SUM(AA10:AA91)</f>
        <v>0</v>
      </c>
      <c r="AB92" s="47">
        <f t="shared" si="11"/>
        <v>0</v>
      </c>
      <c r="AC92" s="47">
        <f t="shared" si="11"/>
        <v>0</v>
      </c>
      <c r="AD92" s="47">
        <f t="shared" si="11"/>
        <v>0</v>
      </c>
      <c r="AE92" s="47">
        <f t="shared" si="11"/>
        <v>0</v>
      </c>
      <c r="AF92" s="47">
        <f t="shared" si="11"/>
        <v>0</v>
      </c>
      <c r="AG92" s="46"/>
      <c r="AH92" s="101">
        <f t="shared" si="11"/>
        <v>0</v>
      </c>
      <c r="AI92" s="102"/>
      <c r="XCP92" s="27">
        <f>SUM(A92:XCO92)</f>
        <v>0</v>
      </c>
    </row>
    <row r="93" spans="1:35 16318:16318" ht="15" customHeight="1" thickTop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2"/>
      <c r="AB93" s="26"/>
      <c r="AC93" s="32"/>
      <c r="AD93" s="26"/>
      <c r="AE93" s="26"/>
      <c r="AF93" s="26"/>
      <c r="AG93" s="21"/>
      <c r="XCP93" s="29">
        <f>SUM(A93:XCO93)</f>
        <v>0</v>
      </c>
    </row>
    <row r="94" spans="1:35 16318:16318" ht="15" customHeight="1" thickBo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XCP94" s="27">
        <f>SUM(A94:XCO94)</f>
        <v>0</v>
      </c>
    </row>
    <row r="95" spans="1:35 16318:16318" ht="15.75" thickBo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3"/>
      <c r="AB95" s="33" t="s">
        <v>20</v>
      </c>
      <c r="AC95" s="33"/>
      <c r="AD95" s="34"/>
      <c r="AE95" s="34"/>
      <c r="AF95" s="33"/>
      <c r="AG95" s="21"/>
      <c r="AH95" s="54">
        <f>SUM(AH10:AH91)</f>
        <v>0</v>
      </c>
    </row>
    <row r="96" spans="1:35 16318:16318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5"/>
      <c r="AB96" s="35"/>
      <c r="AC96" s="35"/>
      <c r="AD96" s="36"/>
      <c r="AE96" s="36"/>
      <c r="AF96" s="35"/>
    </row>
    <row r="97" spans="1:32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2"/>
      <c r="AB97" s="32"/>
      <c r="AC97" s="32"/>
      <c r="AD97" s="37"/>
      <c r="AE97" s="37"/>
      <c r="AF97" s="32"/>
    </row>
    <row r="98" spans="1:32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2"/>
      <c r="AB98" s="32"/>
      <c r="AC98" s="32"/>
      <c r="AD98" s="37"/>
      <c r="AE98" s="37"/>
      <c r="AF98" s="32"/>
    </row>
    <row r="99" spans="1:32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2"/>
      <c r="AB99" s="32"/>
      <c r="AC99" s="32"/>
      <c r="AD99" s="37"/>
      <c r="AE99" s="37"/>
      <c r="AF99" s="32"/>
    </row>
    <row r="100" spans="1:32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2"/>
      <c r="AB100" s="32"/>
      <c r="AC100" s="32"/>
      <c r="AD100" s="37"/>
      <c r="AE100" s="37"/>
      <c r="AF100" s="32"/>
    </row>
    <row r="101" spans="1:32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</sheetData>
  <mergeCells count="4">
    <mergeCell ref="A2:D2"/>
    <mergeCell ref="C8:Z8"/>
    <mergeCell ref="G1:V1"/>
    <mergeCell ref="A1:D1"/>
  </mergeCells>
  <phoneticPr fontId="14" type="noConversion"/>
  <pageMargins left="0.45" right="0.45" top="0.75" bottom="0.5" header="0.3" footer="0.3"/>
  <pageSetup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E2FD762C2F224A9C4F33746C7E2FF7" ma:contentTypeVersion="13" ma:contentTypeDescription="Create a new document." ma:contentTypeScope="" ma:versionID="cf81258a0e1aff5440ead166d3d712a8">
  <xsd:schema xmlns:xsd="http://www.w3.org/2001/XMLSchema" xmlns:xs="http://www.w3.org/2001/XMLSchema" xmlns:p="http://schemas.microsoft.com/office/2006/metadata/properties" xmlns:ns3="3693e4a6-7280-4f62-9d60-c541e67a7120" xmlns:ns4="7f473445-dd86-4aa2-a8a6-3efd72f14a0e" targetNamespace="http://schemas.microsoft.com/office/2006/metadata/properties" ma:root="true" ma:fieldsID="17319f363dc877093ecf90bc66c4895f" ns3:_="" ns4:_="">
    <xsd:import namespace="3693e4a6-7280-4f62-9d60-c541e67a7120"/>
    <xsd:import namespace="7f473445-dd86-4aa2-a8a6-3efd72f14a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3e4a6-7280-4f62-9d60-c541e67a71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73445-dd86-4aa2-a8a6-3efd72f14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D7DCD-EED2-49B4-ABF3-59D0265632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295A5-D653-4809-9C72-00D22A341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93e4a6-7280-4f62-9d60-c541e67a7120"/>
    <ds:schemaRef ds:uri="7f473445-dd86-4aa2-a8a6-3efd72f14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3F7371-6516-4949-BF53-F2FD139111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PPP Loan Forgiveness Tracker</vt:lpstr>
      <vt:lpstr>Payroll Details</vt:lpstr>
      <vt:lpstr>'Payroll Details'!Print_Area</vt:lpstr>
      <vt:lpstr>'PPP Loan Forgiveness Tracker'!Print_Area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Cleland</dc:creator>
  <cp:lastModifiedBy>Steve Cleland</cp:lastModifiedBy>
  <cp:lastPrinted>2020-06-01T16:34:51Z</cp:lastPrinted>
  <dcterms:created xsi:type="dcterms:W3CDTF">2020-04-29T18:01:14Z</dcterms:created>
  <dcterms:modified xsi:type="dcterms:W3CDTF">2020-06-25T18:50:43Z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0x0101007DE2FD762C2F224A9C4F33746C7E2FF7</vt:lpwstr>
  </property>
</Properties>
</file>